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675" tabRatio="943"/>
  </bookViews>
  <sheets>
    <sheet name="Koptāme (2)" sheetId="51" r:id="rId1"/>
    <sheet name="Kopsavilkums 2" sheetId="50" r:id="rId2"/>
    <sheet name="Lokālā tāme Nr.1" sheetId="47" r:id="rId3"/>
    <sheet name="Lokālā tāme Nr.2" sheetId="46" r:id="rId4"/>
  </sheets>
  <calcPr calcId="145621"/>
</workbook>
</file>

<file path=xl/calcChain.xml><?xml version="1.0" encoding="utf-8"?>
<calcChain xmlns="http://schemas.openxmlformats.org/spreadsheetml/2006/main">
  <c r="O11" i="46" l="1"/>
  <c r="N9" i="46"/>
  <c r="O11" i="47"/>
  <c r="N9" i="47"/>
  <c r="D32" i="50"/>
  <c r="D28" i="50"/>
  <c r="D26" i="50"/>
  <c r="D24" i="50"/>
  <c r="E11" i="50"/>
  <c r="N38" i="47" l="1"/>
  <c r="M38" i="47"/>
  <c r="L38" i="47"/>
  <c r="K38" i="47"/>
  <c r="J38" i="47"/>
  <c r="N37" i="47"/>
  <c r="M37" i="47"/>
  <c r="L37" i="47"/>
  <c r="K37" i="47"/>
  <c r="J37" i="47"/>
  <c r="N36" i="47"/>
  <c r="M36" i="47"/>
  <c r="L36" i="47"/>
  <c r="K36" i="47"/>
  <c r="J36" i="47"/>
  <c r="N35" i="47"/>
  <c r="M35" i="47"/>
  <c r="L35" i="47"/>
  <c r="K35" i="47"/>
  <c r="J35" i="47"/>
  <c r="N34" i="47"/>
  <c r="M34" i="47"/>
  <c r="L34" i="47"/>
  <c r="K34" i="47"/>
  <c r="J34" i="47"/>
  <c r="N33" i="47"/>
  <c r="M33" i="47"/>
  <c r="L33" i="47"/>
  <c r="K33" i="47"/>
  <c r="J33" i="47"/>
  <c r="N31" i="47"/>
  <c r="M31" i="47"/>
  <c r="L31" i="47"/>
  <c r="K31" i="47"/>
  <c r="J31" i="47"/>
  <c r="N30" i="47"/>
  <c r="M30" i="47"/>
  <c r="L30" i="47"/>
  <c r="K30" i="47"/>
  <c r="J30" i="47"/>
  <c r="N29" i="47"/>
  <c r="M29" i="47"/>
  <c r="L29" i="47"/>
  <c r="K29" i="47"/>
  <c r="J29" i="47"/>
  <c r="N28" i="47"/>
  <c r="M28" i="47"/>
  <c r="L28" i="47"/>
  <c r="K28" i="47"/>
  <c r="J28" i="47"/>
  <c r="N27" i="47"/>
  <c r="M27" i="47"/>
  <c r="L27" i="47"/>
  <c r="K27" i="47"/>
  <c r="J27" i="47"/>
  <c r="N26" i="47"/>
  <c r="M26" i="47"/>
  <c r="L26" i="47"/>
  <c r="K26" i="47"/>
  <c r="J26" i="47"/>
  <c r="N25" i="47"/>
  <c r="M25" i="47"/>
  <c r="L25" i="47"/>
  <c r="K25" i="47"/>
  <c r="J25" i="47"/>
  <c r="N23" i="47"/>
  <c r="M23" i="47"/>
  <c r="L23" i="47"/>
  <c r="K23" i="47"/>
  <c r="J23" i="47"/>
  <c r="N22" i="47"/>
  <c r="M22" i="47"/>
  <c r="L22" i="47"/>
  <c r="K22" i="47"/>
  <c r="J22" i="47"/>
  <c r="N21" i="47"/>
  <c r="M21" i="47"/>
  <c r="L21" i="47"/>
  <c r="K21" i="47"/>
  <c r="J21" i="47"/>
  <c r="N20" i="47"/>
  <c r="M20" i="47"/>
  <c r="L20" i="47"/>
  <c r="K20" i="47"/>
  <c r="J20" i="47"/>
  <c r="N19" i="47"/>
  <c r="M19" i="47"/>
  <c r="L19" i="47"/>
  <c r="K19" i="47"/>
  <c r="J19" i="47"/>
  <c r="N18" i="47"/>
  <c r="M18" i="47"/>
  <c r="L18" i="47"/>
  <c r="K18" i="47"/>
  <c r="J18" i="47"/>
  <c r="N17" i="47"/>
  <c r="M17" i="47"/>
  <c r="L17" i="47"/>
  <c r="K17" i="47"/>
  <c r="J17" i="47"/>
  <c r="N16" i="47"/>
  <c r="M16" i="47"/>
  <c r="L16" i="47"/>
  <c r="K16" i="47"/>
  <c r="J16" i="47"/>
  <c r="D31" i="46"/>
  <c r="N31" i="46" s="1"/>
  <c r="N30" i="46"/>
  <c r="M30" i="46"/>
  <c r="L30" i="46"/>
  <c r="K30" i="46"/>
  <c r="D29" i="46"/>
  <c r="N29" i="46" s="1"/>
  <c r="D26" i="46"/>
  <c r="D27" i="46" s="1"/>
  <c r="N24" i="46"/>
  <c r="M24" i="46"/>
  <c r="L24" i="46"/>
  <c r="K24" i="46"/>
  <c r="D23" i="46"/>
  <c r="K23" i="46" s="1"/>
  <c r="N21" i="46"/>
  <c r="M21" i="46"/>
  <c r="L21" i="46"/>
  <c r="K21" i="46"/>
  <c r="N20" i="46"/>
  <c r="M20" i="46"/>
  <c r="L20" i="46"/>
  <c r="K20" i="46"/>
  <c r="N19" i="46"/>
  <c r="M19" i="46"/>
  <c r="L19" i="46"/>
  <c r="K19" i="46"/>
  <c r="N18" i="46"/>
  <c r="M18" i="46"/>
  <c r="L18" i="46"/>
  <c r="K18" i="46"/>
  <c r="D16" i="46"/>
  <c r="M16" i="46" s="1"/>
  <c r="O24" i="46" l="1"/>
  <c r="K31" i="46"/>
  <c r="M31" i="46"/>
  <c r="O26" i="47"/>
  <c r="O21" i="47"/>
  <c r="O30" i="47"/>
  <c r="O17" i="47"/>
  <c r="O28" i="47"/>
  <c r="O33" i="47"/>
  <c r="O18" i="47"/>
  <c r="O19" i="47"/>
  <c r="O22" i="47"/>
  <c r="O23" i="47"/>
  <c r="O35" i="47"/>
  <c r="E10" i="50"/>
  <c r="N39" i="47"/>
  <c r="O18" i="46"/>
  <c r="K39" i="47"/>
  <c r="O20" i="47"/>
  <c r="O27" i="47"/>
  <c r="O31" i="47"/>
  <c r="O36" i="47"/>
  <c r="L39" i="47"/>
  <c r="O19" i="46"/>
  <c r="O20" i="46"/>
  <c r="O21" i="46"/>
  <c r="O30" i="46"/>
  <c r="M39" i="47"/>
  <c r="O25" i="47"/>
  <c r="O29" i="47"/>
  <c r="O34" i="47"/>
  <c r="O37" i="47"/>
  <c r="O38" i="47"/>
  <c r="O16" i="47"/>
  <c r="N27" i="46"/>
  <c r="M27" i="46"/>
  <c r="L27" i="46"/>
  <c r="K27" i="46"/>
  <c r="N16" i="46"/>
  <c r="D22" i="46"/>
  <c r="L23" i="46"/>
  <c r="M26" i="46"/>
  <c r="K29" i="46"/>
  <c r="L31" i="46"/>
  <c r="K16" i="46"/>
  <c r="M23" i="46"/>
  <c r="N26" i="46"/>
  <c r="D28" i="46"/>
  <c r="L29" i="46"/>
  <c r="L16" i="46"/>
  <c r="D17" i="46"/>
  <c r="N23" i="46"/>
  <c r="K26" i="46"/>
  <c r="M29" i="46"/>
  <c r="L26" i="46"/>
  <c r="O27" i="46" l="1"/>
  <c r="O31" i="46"/>
  <c r="O39" i="47"/>
  <c r="O16" i="46"/>
  <c r="O29" i="46"/>
  <c r="O23" i="46"/>
  <c r="L28" i="46"/>
  <c r="K28" i="46"/>
  <c r="N28" i="46"/>
  <c r="M28" i="46"/>
  <c r="M22" i="46"/>
  <c r="L22" i="46"/>
  <c r="K22" i="46"/>
  <c r="N22" i="46"/>
  <c r="O26" i="46"/>
  <c r="K17" i="46"/>
  <c r="N17" i="46"/>
  <c r="M17" i="46"/>
  <c r="L17" i="46"/>
  <c r="K32" i="46" l="1"/>
  <c r="O22" i="46"/>
  <c r="N32" i="46"/>
  <c r="O28" i="46"/>
  <c r="O17" i="46"/>
  <c r="M32" i="46"/>
  <c r="L32" i="46"/>
  <c r="O32" i="46" l="1"/>
</calcChain>
</file>

<file path=xl/sharedStrings.xml><?xml version="1.0" encoding="utf-8"?>
<sst xmlns="http://schemas.openxmlformats.org/spreadsheetml/2006/main" count="199" uniqueCount="119">
  <si>
    <t xml:space="preserve">Objekta nosaukums :   </t>
  </si>
  <si>
    <t xml:space="preserve">Būves nosaukums :      </t>
  </si>
  <si>
    <t xml:space="preserve">Objekta adrese :          </t>
  </si>
  <si>
    <t xml:space="preserve">Pasūtījuma Nr. :                 </t>
  </si>
  <si>
    <t>Tāmes izmaksas</t>
  </si>
  <si>
    <t>euro</t>
  </si>
  <si>
    <t>Nr.p.k.</t>
  </si>
  <si>
    <t>Mērvienība</t>
  </si>
  <si>
    <t>Daudzums</t>
  </si>
  <si>
    <t>1.</t>
  </si>
  <si>
    <t>2.</t>
  </si>
  <si>
    <t>3.</t>
  </si>
  <si>
    <t>4.</t>
  </si>
  <si>
    <t>5.</t>
  </si>
  <si>
    <t>6.</t>
  </si>
  <si>
    <t>7.</t>
  </si>
  <si>
    <t>8.</t>
  </si>
  <si>
    <t>Kopā</t>
  </si>
  <si>
    <t>Sastādīja :</t>
  </si>
  <si>
    <t>(paraksts un tā atšifrējums, datums)</t>
  </si>
  <si>
    <t xml:space="preserve">Sertifikāta Nr.                          </t>
  </si>
  <si>
    <t>Pārbaudīja :</t>
  </si>
  <si>
    <t xml:space="preserve">Sertifikāta Nr.                           </t>
  </si>
  <si>
    <t>APSTIPRINU</t>
  </si>
  <si>
    <t>(pasūtītāja paraksts un tā atšifrējums)</t>
  </si>
  <si>
    <t>Z.v.</t>
  </si>
  <si>
    <t>Paredzamās līgumcenas koptāme</t>
  </si>
  <si>
    <t xml:space="preserve">Objekta nosaukums :    </t>
  </si>
  <si>
    <t xml:space="preserve">Būves nosaukums :    </t>
  </si>
  <si>
    <t xml:space="preserve">Objekta nosaukums </t>
  </si>
  <si>
    <t>Objekta izmaksas (euro)</t>
  </si>
  <si>
    <t>PVN (21%)</t>
  </si>
  <si>
    <t xml:space="preserve">Sertifikāta Nr.  </t>
  </si>
  <si>
    <t>(Darba veids vai konstruktīvā elementa nosaukums)</t>
  </si>
  <si>
    <t>Par kopējo summu, euro</t>
  </si>
  <si>
    <t>Kopējā darbietilpība, c/st.</t>
  </si>
  <si>
    <t>Tai skaitā</t>
  </si>
  <si>
    <t>Kods, tāmes Nr.</t>
  </si>
  <si>
    <t xml:space="preserve"> Būvdarbu veids vai konstruktīvā elementa nosaukums</t>
  </si>
  <si>
    <t>Tāmes izmaksas (euro)</t>
  </si>
  <si>
    <t>darba alga (euro)</t>
  </si>
  <si>
    <t>mehānismi (euro)</t>
  </si>
  <si>
    <t>Darbietilpība (c/h)</t>
  </si>
  <si>
    <t>t.sk. darba aizsardzība</t>
  </si>
  <si>
    <t>Pavisam kopā</t>
  </si>
  <si>
    <t xml:space="preserve">Tāme sastādīta : </t>
  </si>
  <si>
    <t>gb</t>
  </si>
  <si>
    <t>obj</t>
  </si>
  <si>
    <t>kpl</t>
  </si>
  <si>
    <t>m</t>
  </si>
  <si>
    <t>būvizstrādājumi (euro)</t>
  </si>
  <si>
    <t xml:space="preserve">Tiešās izmaksas kopā, t.sk.darba devēja sociālais nodoklis </t>
  </si>
  <si>
    <t xml:space="preserve">                                               2018.gada </t>
  </si>
  <si>
    <t>Nr. p.k</t>
  </si>
  <si>
    <t>Darba nosaukums</t>
  </si>
  <si>
    <t>Vienības izmaksas, Eur</t>
  </si>
  <si>
    <t>Kopējās izmaksas Eur</t>
  </si>
  <si>
    <t>Laika norma c/h</t>
  </si>
  <si>
    <t>Darba samaksas likme Eur/h</t>
  </si>
  <si>
    <t>Darba alga</t>
  </si>
  <si>
    <t>Materiāli</t>
  </si>
  <si>
    <t>Mehānismi</t>
  </si>
  <si>
    <t>Darb- ietilpība c/h</t>
  </si>
  <si>
    <t>Grāvji un drenāža no skatu torņa līdz ceļam uz Mārtiņsalu</t>
  </si>
  <si>
    <t>Grāvja nogāžu sakopšana (Krūmāju un apauguma noņemšana, zālāja pļaušana un atjaunošana)</t>
  </si>
  <si>
    <t>m²</t>
  </si>
  <si>
    <t>Augsnes un zāļu sēklu maisījums, nogāžu velēnojuma atjaunošanai. Minimālais blietēta slāņa biezums 0,1m (paredzētais apjoms paredz, ka jāatjauno 50% no kopējā nogāžu apjoma)</t>
  </si>
  <si>
    <t>m³</t>
  </si>
  <si>
    <t>Caurteku De315 izveide, grants seguma atjaunošana</t>
  </si>
  <si>
    <t>Apbetonējums ap caurtekas galiem, nostiprinājums ar laukakmeņiem</t>
  </si>
  <si>
    <t>Šķembas pabērumam pie caurtekas</t>
  </si>
  <si>
    <t>Lietus kanalizācijas izvads De200 ar palīgmateriāliem izvada izbūvei akā un izplūdes vietas nostiprinājumu (precizēt pirms būvdarbu uzsākšanas)</t>
  </si>
  <si>
    <t>Šķembas pabērumam grāvja dibenā /fr.20-40/ , izņemtā grunts apjoma vietā</t>
  </si>
  <si>
    <t>Grāvja dibena grunts izņemšana, H=0,3m</t>
  </si>
  <si>
    <t>Grāvja izveide ar šķembu /fr. 20-40/ gultnes nostiprināšanu /H=0,15m/</t>
  </si>
  <si>
    <t>Grāvji un drenāža no ceļa uz Mārtiņsalu līdz Stendes ielai</t>
  </si>
  <si>
    <t>Grāvju nogāžu sakopšana (Krūmāju un apauguma noņemšana, zālāja pļaušana un atjaunošana)</t>
  </si>
  <si>
    <t>Šķembas pabērumam grāvja dibenā /fr.20-40/, izņemtā grunts apjoma vietā</t>
  </si>
  <si>
    <t>Drenāžas susinātājvads, perforēta PVC caurule De160 aptīta ar filtrējošo aizsargmateriālu</t>
  </si>
  <si>
    <t>Šķembas apbērums ap drenāžas susinātājvada izplūdes vietu</t>
  </si>
  <si>
    <t>Sagatavošanas darbi un zemes darbi</t>
  </si>
  <si>
    <t>Trases izspraušana un nostiprināšana dabā</t>
  </si>
  <si>
    <t>Augu zemes noņemšana un transports uz atbērtni /augu zemi paredz izmantot atkārtoti objektā/</t>
  </si>
  <si>
    <t>Grunts, smilts, grants, šķembu, būvgružu u.c. norakšana un aizvešana</t>
  </si>
  <si>
    <t xml:space="preserve">Gultnes veidošana, laukumu planēšana </t>
  </si>
  <si>
    <t>Koku ciršana un transports uz atbērtni</t>
  </si>
  <si>
    <t>Celmu raušana un transports uz atbērtni</t>
  </si>
  <si>
    <t>Esošo kokaugu vainagu kopšana(skatīt paskaidrojuma rakstā)</t>
  </si>
  <si>
    <t>Esošo krūmu izciršana,zaru savākšana,aizvešana uz atbērtni līdz 10 km</t>
  </si>
  <si>
    <t>Seguma veidošanas darbi</t>
  </si>
  <si>
    <t>Dolomīta izsiju seguma izveidošana takai (platums 0,6m; 0,7m; 1,0m) gar krasta nogāzes malu-dolomīta izsijas 0/16 ar māla piejaukumu; malas nostiprināmas ar bezkrāsas prettrups līdzekļiem apstrādātu dēli (grafiskās daļas lapa Nr 17)</t>
  </si>
  <si>
    <t>Dolomīta izsiju segumu izveidošana takai (platums 1,5m)- dolomīta izsijas 0/16 ar māla piejaukumu; malas nostiprināmas ar bezkrāsas prettrups līdzekļiem apstrādātu dēli (grafiskās daļas lapa Nr 8)</t>
  </si>
  <si>
    <t>Nostiprinājuma dēlis 25x200mm 4.klases impregnējums, stiprināts impregnētām /bezkrāsas/ koka mietiņiem 35x35x600mm</t>
  </si>
  <si>
    <t>Mazgāta grants /fr.5-40mm/, H=10cm</t>
  </si>
  <si>
    <t>Minerālmateriālu maisījuma pamata nesošās kārtas 0/32p izbūve h=150 mm un 100mm</t>
  </si>
  <si>
    <t>Salizturīgās kārtas izbūve  300 mm</t>
  </si>
  <si>
    <t xml:space="preserve">Zāliena atjaunošana no atgūstamās augsnes H=100 mm </t>
  </si>
  <si>
    <t>Labiekārtojuma elementi un mazās arhitektūras formas</t>
  </si>
  <si>
    <t>Soliņu uzstādīšana - individuāli izgatavots oša masīvkoka sols /350x500x3000mm/ ar betonētām pamatnēm; uz krāsotām RAL 7011, cinkotām metāla kājām 100x100x300mm;  piesūcināts ar dzelzs sulfātu (grafiskās daļas lapa Nr 21 )</t>
  </si>
  <si>
    <t>Metāla atkritumu urnas uzstādīšana - individuāli izgatavota (grafiskās daļas lapa Nr.22)</t>
  </si>
  <si>
    <t>Masīvkoka trepju izbūve (platums 0,9m)-zemes darbi, pusbaļķu pakāpieni, ar prettrupes materiālu apstrādāti balsti-pāļi (grafiskās daļas lapa Nr 18)</t>
  </si>
  <si>
    <t>Atsevišķu masīvkoka pakāpienu nomaiņa, impregnēti 4.klase</t>
  </si>
  <si>
    <t>Koka tiltiņa Nr 1 izbūve (grafiskās daļas lapa Nr 20) 6.5m</t>
  </si>
  <si>
    <t>Koka tiltiņa Nr 2 izbūve (grafiskās daļas lapa Nr 20) 3.5m</t>
  </si>
  <si>
    <t>Pārventas parka pastaigu takas izveidošana 
Pārventas parks, Kuldīga 1.posms</t>
  </si>
  <si>
    <t>Pārventas parka pastaigu takas izveidošana 
Pārventas parks, Kuldīga 2.posms</t>
  </si>
  <si>
    <t>Virsizdevumi (___%)</t>
  </si>
  <si>
    <t>Peļņa (___%)</t>
  </si>
  <si>
    <t>Lokālā tāme Nr.2.1</t>
  </si>
  <si>
    <t>Pārventas parka pastaigu takas izveidošana</t>
  </si>
  <si>
    <t>Objekta nosaukums :   Pārventas parka pastaigu takas izveidošana</t>
  </si>
  <si>
    <t>Būves nosaukums :      Pārventas parka pastaigu takas izveidošana</t>
  </si>
  <si>
    <t>Lokālā tāme Nr.2.2</t>
  </si>
  <si>
    <t>Kopsavilkuma aprēķins Nr.2</t>
  </si>
  <si>
    <t xml:space="preserve"> Pārventas parka pastaigu takas izveidošana</t>
  </si>
  <si>
    <t>2.1</t>
  </si>
  <si>
    <t>2.2</t>
  </si>
  <si>
    <t>Vispārējie būvdarbi, 1. posms</t>
  </si>
  <si>
    <t>Vispārējie būvdarbi, 2. posms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</si>
</sst>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\-??_);_(@_)"/>
  </numFmts>
  <fonts count="21" x14ac:knownFonts="1">
    <font>
      <sz val="11"/>
      <color theme="1"/>
      <name val="Calibri"/>
      <family val="2"/>
      <charset val="186"/>
      <scheme val="minor"/>
    </font>
    <font>
      <b/>
      <sz val="11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u/>
      <sz val="10"/>
      <name val="Arial"/>
      <family val="2"/>
      <charset val="186"/>
    </font>
    <font>
      <vertAlign val="superscript"/>
      <sz val="10"/>
      <color theme="1"/>
      <name val="Arial"/>
      <family val="2"/>
      <charset val="186"/>
    </font>
    <font>
      <b/>
      <sz val="12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Arial"/>
      <family val="2"/>
      <charset val="186"/>
    </font>
    <font>
      <sz val="10"/>
      <name val="Helv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12"/>
      <name val="Arial Narrow"/>
      <family val="2"/>
      <charset val="186"/>
    </font>
    <font>
      <sz val="10"/>
      <name val="Arial Narrow"/>
      <family val="2"/>
      <charset val="186"/>
    </font>
    <font>
      <b/>
      <sz val="10"/>
      <name val="Arial Narrow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3" fillId="0" borderId="0"/>
    <xf numFmtId="0" fontId="3" fillId="0" borderId="0"/>
    <xf numFmtId="164" fontId="3" fillId="0" borderId="0" applyFill="0" applyBorder="0" applyAlignment="0" applyProtection="0"/>
  </cellStyleXfs>
  <cellXfs count="179">
    <xf numFmtId="0" fontId="0" fillId="0" borderId="0" xfId="0"/>
    <xf numFmtId="0" fontId="3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3" xfId="0" applyFont="1" applyBorder="1"/>
    <xf numFmtId="0" fontId="3" fillId="0" borderId="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2" fontId="11" fillId="0" borderId="0" xfId="0" applyNumberFormat="1" applyFont="1" applyAlignment="1">
      <alignment vertical="center"/>
    </xf>
    <xf numFmtId="2" fontId="11" fillId="0" borderId="0" xfId="0" applyNumberFormat="1" applyFont="1"/>
    <xf numFmtId="0" fontId="3" fillId="0" borderId="6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0" xfId="0" applyFont="1"/>
    <xf numFmtId="49" fontId="11" fillId="0" borderId="6" xfId="0" applyNumberFormat="1" applyFont="1" applyBorder="1" applyAlignment="1">
      <alignment horizontal="center" vertical="center" wrapText="1"/>
    </xf>
    <xf numFmtId="0" fontId="15" fillId="0" borderId="0" xfId="1" applyFont="1"/>
    <xf numFmtId="0" fontId="15" fillId="0" borderId="0" xfId="1" applyFont="1" applyBorder="1"/>
    <xf numFmtId="2" fontId="15" fillId="0" borderId="12" xfId="4" applyNumberFormat="1" applyFont="1" applyFill="1" applyBorder="1" applyAlignment="1">
      <alignment horizontal="center" vertical="center" wrapText="1"/>
    </xf>
    <xf numFmtId="2" fontId="15" fillId="0" borderId="12" xfId="4" applyNumberFormat="1" applyFont="1" applyBorder="1" applyAlignment="1">
      <alignment horizontal="center" vertical="center"/>
    </xf>
    <xf numFmtId="2" fontId="15" fillId="0" borderId="12" xfId="4" applyNumberFormat="1" applyFont="1" applyFill="1" applyBorder="1" applyAlignment="1">
      <alignment horizontal="center" vertical="center"/>
    </xf>
    <xf numFmtId="2" fontId="15" fillId="0" borderId="12" xfId="4" applyNumberFormat="1" applyFont="1" applyBorder="1" applyAlignment="1">
      <alignment horizontal="center" vertical="center" wrapText="1"/>
    </xf>
    <xf numFmtId="0" fontId="15" fillId="0" borderId="12" xfId="4" applyFont="1" applyBorder="1" applyAlignment="1">
      <alignment horizontal="center" vertical="center"/>
    </xf>
    <xf numFmtId="0" fontId="15" fillId="0" borderId="12" xfId="4" applyFont="1" applyFill="1" applyBorder="1" applyAlignment="1">
      <alignment horizontal="center" vertical="center"/>
    </xf>
    <xf numFmtId="0" fontId="15" fillId="0" borderId="12" xfId="1" applyFont="1" applyBorder="1" applyAlignment="1">
      <alignment horizontal="center" vertical="center" wrapText="1"/>
    </xf>
    <xf numFmtId="4" fontId="15" fillId="0" borderId="0" xfId="1" applyNumberFormat="1" applyFont="1" applyFill="1" applyBorder="1" applyAlignment="1">
      <alignment horizontal="left" vertical="center" wrapText="1"/>
    </xf>
    <xf numFmtId="0" fontId="15" fillId="0" borderId="12" xfId="1" applyFont="1" applyBorder="1" applyAlignment="1">
      <alignment vertical="center" wrapText="1"/>
    </xf>
    <xf numFmtId="0" fontId="15" fillId="0" borderId="12" xfId="1" applyFont="1" applyBorder="1" applyAlignment="1">
      <alignment horizontal="center" vertical="center"/>
    </xf>
    <xf numFmtId="2" fontId="16" fillId="0" borderId="12" xfId="1" applyNumberFormat="1" applyFont="1" applyFill="1" applyBorder="1" applyAlignment="1">
      <alignment horizontal="center" vertical="center" wrapText="1"/>
    </xf>
    <xf numFmtId="4" fontId="15" fillId="0" borderId="12" xfId="5" applyNumberFormat="1" applyFont="1" applyFill="1" applyBorder="1" applyAlignment="1" applyProtection="1">
      <alignment vertical="center"/>
    </xf>
    <xf numFmtId="4" fontId="15" fillId="2" borderId="12" xfId="4" applyNumberFormat="1" applyFont="1" applyFill="1" applyBorder="1" applyAlignment="1">
      <alignment horizontal="right" vertical="center"/>
    </xf>
    <xf numFmtId="2" fontId="15" fillId="2" borderId="12" xfId="4" applyNumberFormat="1" applyFont="1" applyFill="1" applyBorder="1" applyAlignment="1" applyProtection="1">
      <alignment horizontal="center" vertical="center"/>
      <protection locked="0"/>
    </xf>
    <xf numFmtId="2" fontId="16" fillId="2" borderId="12" xfId="4" applyNumberFormat="1" applyFont="1" applyFill="1" applyBorder="1" applyAlignment="1" applyProtection="1">
      <alignment horizontal="center" vertical="center"/>
      <protection locked="0"/>
    </xf>
    <xf numFmtId="2" fontId="15" fillId="0" borderId="12" xfId="4" applyNumberFormat="1" applyFont="1" applyBorder="1" applyAlignment="1" applyProtection="1">
      <alignment horizontal="center" vertical="center"/>
      <protection locked="0"/>
    </xf>
    <xf numFmtId="0" fontId="15" fillId="0" borderId="12" xfId="1" applyFont="1" applyBorder="1" applyAlignment="1" applyProtection="1">
      <alignment vertical="center" wrapText="1"/>
      <protection hidden="1"/>
    </xf>
    <xf numFmtId="0" fontId="15" fillId="0" borderId="12" xfId="1" applyFont="1" applyFill="1" applyBorder="1" applyAlignment="1">
      <alignment horizontal="center" vertical="center" wrapText="1"/>
    </xf>
    <xf numFmtId="0" fontId="15" fillId="0" borderId="6" xfId="1" applyFont="1" applyBorder="1" applyAlignment="1">
      <alignment vertical="center" wrapText="1"/>
    </xf>
    <xf numFmtId="2" fontId="16" fillId="0" borderId="6" xfId="1" applyNumberFormat="1" applyFont="1" applyBorder="1" applyAlignment="1">
      <alignment horizontal="center" vertical="center" wrapText="1"/>
    </xf>
    <xf numFmtId="2" fontId="15" fillId="0" borderId="6" xfId="1" applyNumberFormat="1" applyFont="1" applyBorder="1" applyAlignment="1">
      <alignment horizontal="right" vertical="center" wrapText="1"/>
    </xf>
    <xf numFmtId="2" fontId="15" fillId="0" borderId="6" xfId="1" applyNumberFormat="1" applyFont="1" applyBorder="1" applyAlignment="1">
      <alignment horizontal="center" vertical="center" wrapText="1"/>
    </xf>
    <xf numFmtId="2" fontId="15" fillId="0" borderId="6" xfId="1" applyNumberFormat="1" applyFont="1" applyFill="1" applyBorder="1" applyAlignment="1">
      <alignment horizontal="center" vertical="center" wrapText="1"/>
    </xf>
    <xf numFmtId="0" fontId="15" fillId="0" borderId="12" xfId="1" applyFont="1" applyBorder="1" applyAlignment="1">
      <alignment horizontal="left" vertical="center" wrapText="1"/>
    </xf>
    <xf numFmtId="0" fontId="15" fillId="0" borderId="12" xfId="1" applyFont="1" applyFill="1" applyBorder="1" applyAlignment="1">
      <alignment vertical="center" wrapText="1"/>
    </xf>
    <xf numFmtId="0" fontId="17" fillId="0" borderId="0" xfId="1" applyFont="1"/>
    <xf numFmtId="0" fontId="15" fillId="0" borderId="13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left" vertical="center" wrapText="1"/>
    </xf>
    <xf numFmtId="0" fontId="15" fillId="0" borderId="13" xfId="1" applyFont="1" applyFill="1" applyBorder="1" applyAlignment="1">
      <alignment horizontal="center" vertical="center" wrapText="1"/>
    </xf>
    <xf numFmtId="2" fontId="16" fillId="0" borderId="13" xfId="1" applyNumberFormat="1" applyFont="1" applyFill="1" applyBorder="1" applyAlignment="1">
      <alignment horizontal="center" vertical="center" wrapText="1"/>
    </xf>
    <xf numFmtId="4" fontId="15" fillId="0" borderId="13" xfId="5" applyNumberFormat="1" applyFont="1" applyFill="1" applyBorder="1" applyAlignment="1" applyProtection="1">
      <alignment vertical="center"/>
    </xf>
    <xf numFmtId="4" fontId="15" fillId="2" borderId="13" xfId="4" applyNumberFormat="1" applyFont="1" applyFill="1" applyBorder="1" applyAlignment="1">
      <alignment horizontal="right" vertical="center"/>
    </xf>
    <xf numFmtId="2" fontId="15" fillId="2" borderId="13" xfId="4" applyNumberFormat="1" applyFont="1" applyFill="1" applyBorder="1" applyAlignment="1" applyProtection="1">
      <alignment horizontal="center" vertical="center"/>
      <protection locked="0"/>
    </xf>
    <xf numFmtId="2" fontId="16" fillId="2" borderId="13" xfId="4" applyNumberFormat="1" applyFont="1" applyFill="1" applyBorder="1" applyAlignment="1" applyProtection="1">
      <alignment horizontal="center" vertical="center"/>
      <protection locked="0"/>
    </xf>
    <xf numFmtId="2" fontId="15" fillId="0" borderId="13" xfId="4" applyNumberFormat="1" applyFont="1" applyBorder="1" applyAlignment="1" applyProtection="1">
      <alignment horizontal="center" vertical="center"/>
      <protection locked="0"/>
    </xf>
    <xf numFmtId="0" fontId="15" fillId="0" borderId="8" xfId="1" applyFont="1" applyBorder="1" applyAlignment="1">
      <alignment horizontal="left" vertical="center" wrapText="1"/>
    </xf>
    <xf numFmtId="2" fontId="16" fillId="0" borderId="17" xfId="1" applyNumberFormat="1" applyFont="1" applyBorder="1" applyAlignment="1">
      <alignment horizontal="center" vertical="center"/>
    </xf>
    <xf numFmtId="2" fontId="16" fillId="0" borderId="18" xfId="1" applyNumberFormat="1" applyFont="1" applyBorder="1" applyAlignment="1">
      <alignment horizontal="center" vertical="center"/>
    </xf>
    <xf numFmtId="0" fontId="15" fillId="0" borderId="6" xfId="1" applyFont="1" applyBorder="1" applyAlignment="1">
      <alignment horizontal="center"/>
    </xf>
    <xf numFmtId="0" fontId="15" fillId="0" borderId="6" xfId="1" applyFont="1" applyBorder="1"/>
    <xf numFmtId="0" fontId="3" fillId="0" borderId="0" xfId="1"/>
    <xf numFmtId="0" fontId="12" fillId="0" borderId="0" xfId="1" applyFont="1"/>
    <xf numFmtId="0" fontId="19" fillId="0" borderId="0" xfId="3" applyFont="1" applyBorder="1" applyAlignment="1">
      <alignment horizontal="center" wrapText="1"/>
    </xf>
    <xf numFmtId="0" fontId="19" fillId="0" borderId="0" xfId="3" applyFont="1" applyBorder="1"/>
    <xf numFmtId="2" fontId="15" fillId="0" borderId="13" xfId="4" applyNumberFormat="1" applyFont="1" applyFill="1" applyBorder="1" applyAlignment="1">
      <alignment horizontal="center" vertical="center" wrapText="1"/>
    </xf>
    <xf numFmtId="2" fontId="15" fillId="0" borderId="13" xfId="4" applyNumberFormat="1" applyFont="1" applyBorder="1" applyAlignment="1">
      <alignment horizontal="center" vertical="center"/>
    </xf>
    <xf numFmtId="2" fontId="15" fillId="0" borderId="13" xfId="4" applyNumberFormat="1" applyFont="1" applyFill="1" applyBorder="1" applyAlignment="1">
      <alignment horizontal="center" vertical="center"/>
    </xf>
    <xf numFmtId="2" fontId="15" fillId="0" borderId="13" xfId="4" applyNumberFormat="1" applyFont="1" applyBorder="1" applyAlignment="1">
      <alignment horizontal="center" vertical="center" wrapText="1"/>
    </xf>
    <xf numFmtId="0" fontId="15" fillId="0" borderId="13" xfId="4" applyFont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6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left" vertical="center"/>
    </xf>
    <xf numFmtId="0" fontId="15" fillId="0" borderId="6" xfId="1" applyFont="1" applyFill="1" applyBorder="1" applyAlignment="1">
      <alignment horizontal="left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2" fontId="16" fillId="0" borderId="6" xfId="1" applyNumberFormat="1" applyFont="1" applyFill="1" applyBorder="1" applyAlignment="1">
      <alignment horizontal="center" vertical="center" wrapText="1"/>
    </xf>
    <xf numFmtId="4" fontId="15" fillId="0" borderId="6" xfId="5" applyNumberFormat="1" applyFont="1" applyFill="1" applyBorder="1" applyAlignment="1" applyProtection="1">
      <alignment vertical="center"/>
    </xf>
    <xf numFmtId="4" fontId="15" fillId="2" borderId="6" xfId="4" applyNumberFormat="1" applyFont="1" applyFill="1" applyBorder="1" applyAlignment="1">
      <alignment horizontal="right" vertical="center"/>
    </xf>
    <xf numFmtId="2" fontId="15" fillId="2" borderId="6" xfId="4" applyNumberFormat="1" applyFont="1" applyFill="1" applyBorder="1" applyAlignment="1" applyProtection="1">
      <alignment horizontal="center" vertical="center"/>
      <protection locked="0"/>
    </xf>
    <xf numFmtId="2" fontId="16" fillId="2" borderId="6" xfId="4" applyNumberFormat="1" applyFont="1" applyFill="1" applyBorder="1" applyAlignment="1" applyProtection="1">
      <alignment horizontal="center" vertical="center"/>
      <protection locked="0"/>
    </xf>
    <xf numFmtId="2" fontId="15" fillId="0" borderId="6" xfId="4" applyNumberFormat="1" applyFont="1" applyBorder="1" applyAlignment="1" applyProtection="1">
      <alignment horizontal="center" vertical="center"/>
      <protection locked="0"/>
    </xf>
    <xf numFmtId="0" fontId="3" fillId="0" borderId="0" xfId="1" applyBorder="1"/>
    <xf numFmtId="0" fontId="15" fillId="0" borderId="6" xfId="1" applyFont="1" applyFill="1" applyBorder="1" applyAlignment="1">
      <alignment horizontal="center"/>
    </xf>
    <xf numFmtId="0" fontId="16" fillId="0" borderId="6" xfId="1" applyNumberFormat="1" applyFont="1" applyFill="1" applyBorder="1" applyAlignment="1">
      <alignment horizontal="center" vertical="center" wrapText="1"/>
    </xf>
    <xf numFmtId="4" fontId="19" fillId="0" borderId="0" xfId="1" applyNumberFormat="1" applyFont="1" applyFill="1" applyBorder="1" applyAlignment="1">
      <alignment horizontal="center" vertical="center" wrapText="1"/>
    </xf>
    <xf numFmtId="4" fontId="15" fillId="0" borderId="12" xfId="1" applyNumberFormat="1" applyFont="1" applyFill="1" applyBorder="1" applyAlignment="1">
      <alignment vertical="center" wrapText="1"/>
    </xf>
    <xf numFmtId="4" fontId="15" fillId="0" borderId="19" xfId="1" applyNumberFormat="1" applyFont="1" applyFill="1" applyBorder="1" applyAlignment="1">
      <alignment vertical="center" wrapText="1"/>
    </xf>
    <xf numFmtId="4" fontId="16" fillId="0" borderId="7" xfId="1" applyNumberFormat="1" applyFont="1" applyFill="1" applyBorder="1" applyAlignment="1">
      <alignment horizontal="center" vertical="center" wrapText="1"/>
    </xf>
    <xf numFmtId="4" fontId="15" fillId="0" borderId="6" xfId="1" applyNumberFormat="1" applyFont="1" applyFill="1" applyBorder="1" applyAlignment="1">
      <alignment vertical="center" wrapText="1"/>
    </xf>
    <xf numFmtId="0" fontId="15" fillId="0" borderId="6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4" fontId="15" fillId="0" borderId="20" xfId="1" applyNumberFormat="1" applyFont="1" applyFill="1" applyBorder="1" applyAlignment="1">
      <alignment vertical="center" wrapText="1"/>
    </xf>
    <xf numFmtId="4" fontId="15" fillId="0" borderId="21" xfId="1" applyNumberFormat="1" applyFont="1" applyFill="1" applyBorder="1" applyAlignment="1">
      <alignment horizontal="left" vertical="center" wrapText="1"/>
    </xf>
    <xf numFmtId="0" fontId="15" fillId="0" borderId="6" xfId="1" applyNumberFormat="1" applyFont="1" applyFill="1" applyBorder="1" applyAlignment="1">
      <alignment horizontal="center" vertical="center" wrapText="1"/>
    </xf>
    <xf numFmtId="4" fontId="15" fillId="0" borderId="14" xfId="1" applyNumberFormat="1" applyFont="1" applyFill="1" applyBorder="1" applyAlignment="1">
      <alignment horizontal="left" vertical="center" wrapText="1"/>
    </xf>
    <xf numFmtId="4" fontId="15" fillId="0" borderId="22" xfId="1" applyNumberFormat="1" applyFont="1" applyFill="1" applyBorder="1" applyAlignment="1">
      <alignment horizontal="left" vertical="center" wrapText="1"/>
    </xf>
    <xf numFmtId="4" fontId="15" fillId="0" borderId="6" xfId="1" applyNumberFormat="1" applyFont="1" applyFill="1" applyBorder="1" applyAlignment="1">
      <alignment horizontal="left" vertical="center" wrapText="1"/>
    </xf>
    <xf numFmtId="4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Font="1" applyBorder="1" applyAlignment="1">
      <alignment horizontal="center"/>
    </xf>
    <xf numFmtId="2" fontId="16" fillId="0" borderId="3" xfId="1" applyNumberFormat="1" applyFont="1" applyFill="1" applyBorder="1" applyAlignment="1">
      <alignment horizontal="center" vertical="center" wrapText="1"/>
    </xf>
    <xf numFmtId="4" fontId="15" fillId="0" borderId="3" xfId="5" applyNumberFormat="1" applyFont="1" applyFill="1" applyBorder="1" applyAlignment="1" applyProtection="1">
      <alignment vertical="center"/>
    </xf>
    <xf numFmtId="4" fontId="15" fillId="2" borderId="3" xfId="4" applyNumberFormat="1" applyFont="1" applyFill="1" applyBorder="1" applyAlignment="1">
      <alignment horizontal="right" vertical="center"/>
    </xf>
    <xf numFmtId="2" fontId="15" fillId="2" borderId="3" xfId="4" applyNumberFormat="1" applyFont="1" applyFill="1" applyBorder="1" applyAlignment="1" applyProtection="1">
      <alignment horizontal="center" vertical="center"/>
      <protection locked="0"/>
    </xf>
    <xf numFmtId="2" fontId="16" fillId="2" borderId="3" xfId="4" applyNumberFormat="1" applyFont="1" applyFill="1" applyBorder="1" applyAlignment="1" applyProtection="1">
      <alignment horizontal="center" vertical="center"/>
      <protection locked="0"/>
    </xf>
    <xf numFmtId="2" fontId="15" fillId="0" borderId="3" xfId="4" applyNumberFormat="1" applyFont="1" applyBorder="1" applyAlignment="1" applyProtection="1">
      <alignment horizontal="center" vertical="center"/>
      <protection locked="0"/>
    </xf>
    <xf numFmtId="0" fontId="15" fillId="0" borderId="7" xfId="1" applyFont="1" applyBorder="1" applyAlignment="1">
      <alignment horizontal="left" vertical="center" wrapText="1"/>
    </xf>
    <xf numFmtId="0" fontId="3" fillId="0" borderId="6" xfId="1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12" xfId="4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8" fillId="0" borderId="0" xfId="3" applyFont="1" applyBorder="1" applyAlignment="1">
      <alignment horizont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2" fontId="15" fillId="0" borderId="12" xfId="4" applyNumberFormat="1" applyFont="1" applyBorder="1" applyAlignment="1">
      <alignment horizontal="center" vertical="center"/>
    </xf>
    <xf numFmtId="0" fontId="20" fillId="0" borderId="23" xfId="1" applyFont="1" applyBorder="1" applyAlignment="1">
      <alignment horizontal="right" vertical="center" wrapText="1"/>
    </xf>
    <xf numFmtId="0" fontId="20" fillId="0" borderId="24" xfId="1" applyFont="1" applyBorder="1" applyAlignment="1">
      <alignment horizontal="right" vertical="center" wrapText="1"/>
    </xf>
    <xf numFmtId="0" fontId="20" fillId="0" borderId="25" xfId="1" applyFont="1" applyBorder="1" applyAlignment="1">
      <alignment horizontal="right" vertical="center" wrapText="1"/>
    </xf>
    <xf numFmtId="0" fontId="14" fillId="0" borderId="0" xfId="3" applyFont="1" applyBorder="1" applyAlignment="1">
      <alignment horizontal="center" wrapText="1"/>
    </xf>
    <xf numFmtId="0" fontId="16" fillId="0" borderId="14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</cellXfs>
  <cellStyles count="6">
    <cellStyle name="Comma_Sheet1" xfId="5"/>
    <cellStyle name="Normal" xfId="0" builtinId="0"/>
    <cellStyle name="Normal 10" xfId="1"/>
    <cellStyle name="Normal 2 2" xfId="3"/>
    <cellStyle name="Style 1" xfId="2"/>
    <cellStyle name="Style 1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0"/>
  <sheetViews>
    <sheetView tabSelected="1" workbookViewId="0">
      <selection activeCell="D33" sqref="D33"/>
    </sheetView>
  </sheetViews>
  <sheetFormatPr defaultRowHeight="14.25" x14ac:dyDescent="0.2"/>
  <cols>
    <col min="1" max="1" width="12.140625" style="32" customWidth="1"/>
    <col min="2" max="2" width="6.140625" style="32" customWidth="1"/>
    <col min="3" max="3" width="45" style="32" customWidth="1"/>
    <col min="4" max="4" width="20.85546875" style="32" customWidth="1"/>
    <col min="5" max="16384" width="9.140625" style="32"/>
  </cols>
  <sheetData>
    <row r="1" spans="1:4" x14ac:dyDescent="0.2">
      <c r="A1" s="9"/>
      <c r="B1" s="9"/>
      <c r="C1" s="9"/>
      <c r="D1" s="6" t="s">
        <v>23</v>
      </c>
    </row>
    <row r="2" spans="1:4" ht="15" thickBot="1" x14ac:dyDescent="0.25">
      <c r="A2" s="9"/>
      <c r="B2" s="9"/>
      <c r="C2" s="9"/>
      <c r="D2" s="7"/>
    </row>
    <row r="3" spans="1:4" x14ac:dyDescent="0.2">
      <c r="A3" s="9"/>
      <c r="B3" s="9"/>
      <c r="C3" s="9"/>
      <c r="D3" s="8" t="s">
        <v>24</v>
      </c>
    </row>
    <row r="4" spans="1:4" x14ac:dyDescent="0.2">
      <c r="A4" s="9"/>
      <c r="B4" s="9"/>
      <c r="C4" s="9"/>
      <c r="D4" s="9"/>
    </row>
    <row r="5" spans="1:4" ht="15" x14ac:dyDescent="0.2">
      <c r="A5" s="9"/>
      <c r="B5" s="9"/>
      <c r="C5" s="9"/>
      <c r="D5" s="10" t="s">
        <v>25</v>
      </c>
    </row>
    <row r="6" spans="1:4" x14ac:dyDescent="0.2">
      <c r="A6" s="9"/>
      <c r="B6" s="9"/>
      <c r="C6" s="9"/>
      <c r="D6" s="9"/>
    </row>
    <row r="7" spans="1:4" ht="15" thickBot="1" x14ac:dyDescent="0.25">
      <c r="A7" s="9"/>
      <c r="B7" s="9"/>
      <c r="C7" s="11" t="s">
        <v>52</v>
      </c>
      <c r="D7" s="12"/>
    </row>
    <row r="8" spans="1:4" x14ac:dyDescent="0.2">
      <c r="A8" s="9"/>
      <c r="B8" s="9"/>
      <c r="C8" s="9"/>
      <c r="D8" s="9"/>
    </row>
    <row r="9" spans="1:4" ht="15" x14ac:dyDescent="0.2">
      <c r="A9" s="142" t="s">
        <v>26</v>
      </c>
      <c r="B9" s="142"/>
      <c r="C9" s="142"/>
      <c r="D9" s="142"/>
    </row>
    <row r="10" spans="1:4" ht="15" x14ac:dyDescent="0.2">
      <c r="A10" s="128"/>
      <c r="B10" s="128"/>
      <c r="C10" s="128"/>
      <c r="D10" s="128"/>
    </row>
    <row r="11" spans="1:4" x14ac:dyDescent="0.2">
      <c r="A11" s="143" t="s">
        <v>27</v>
      </c>
      <c r="B11" s="143"/>
      <c r="C11" s="144" t="s">
        <v>109</v>
      </c>
      <c r="D11" s="144"/>
    </row>
    <row r="12" spans="1:4" x14ac:dyDescent="0.2">
      <c r="A12" s="143" t="s">
        <v>28</v>
      </c>
      <c r="B12" s="143"/>
      <c r="C12" s="144" t="s">
        <v>109</v>
      </c>
      <c r="D12" s="144"/>
    </row>
    <row r="13" spans="1:4" x14ac:dyDescent="0.2">
      <c r="A13" s="9"/>
      <c r="B13" s="9"/>
      <c r="C13" s="9"/>
      <c r="D13" s="9"/>
    </row>
    <row r="14" spans="1:4" x14ac:dyDescent="0.2">
      <c r="A14" s="9"/>
      <c r="B14" s="9"/>
      <c r="C14" s="11" t="s">
        <v>45</v>
      </c>
      <c r="D14" s="127"/>
    </row>
    <row r="15" spans="1:4" x14ac:dyDescent="0.2">
      <c r="A15" s="9"/>
      <c r="B15" s="9"/>
      <c r="C15" s="9"/>
      <c r="D15" s="9"/>
    </row>
    <row r="16" spans="1:4" ht="28.5" x14ac:dyDescent="0.2">
      <c r="A16" s="135" t="s">
        <v>6</v>
      </c>
      <c r="B16" s="136"/>
      <c r="C16" s="13" t="s">
        <v>29</v>
      </c>
      <c r="D16" s="13" t="s">
        <v>30</v>
      </c>
    </row>
    <row r="17" spans="1:4" ht="25.5" x14ac:dyDescent="0.2">
      <c r="A17" s="137">
        <v>1</v>
      </c>
      <c r="B17" s="138"/>
      <c r="C17" s="124" t="s">
        <v>104</v>
      </c>
      <c r="D17" s="14"/>
    </row>
    <row r="18" spans="1:4" ht="25.5" x14ac:dyDescent="0.2">
      <c r="A18" s="137">
        <v>2</v>
      </c>
      <c r="B18" s="138"/>
      <c r="C18" s="124" t="s">
        <v>105</v>
      </c>
      <c r="D18" s="14"/>
    </row>
    <row r="19" spans="1:4" x14ac:dyDescent="0.2">
      <c r="A19" s="139" t="s">
        <v>17</v>
      </c>
      <c r="B19" s="140"/>
      <c r="C19" s="141"/>
      <c r="D19" s="15"/>
    </row>
    <row r="20" spans="1:4" x14ac:dyDescent="0.2">
      <c r="A20" s="139" t="s">
        <v>31</v>
      </c>
      <c r="B20" s="140"/>
      <c r="C20" s="141"/>
      <c r="D20" s="15"/>
    </row>
    <row r="21" spans="1:4" x14ac:dyDescent="0.2">
      <c r="A21" s="160" t="s">
        <v>17</v>
      </c>
      <c r="B21" s="161"/>
      <c r="C21" s="162"/>
      <c r="D21" s="16"/>
    </row>
    <row r="22" spans="1:4" x14ac:dyDescent="0.2">
      <c r="A22" s="17"/>
      <c r="B22" s="17"/>
      <c r="C22" s="17"/>
      <c r="D22" s="17"/>
    </row>
    <row r="23" spans="1:4" x14ac:dyDescent="0.2">
      <c r="A23" s="17"/>
      <c r="B23" s="17"/>
      <c r="C23" s="17"/>
      <c r="D23" s="17"/>
    </row>
    <row r="24" spans="1:4" x14ac:dyDescent="0.2">
      <c r="A24" s="133" t="s">
        <v>18</v>
      </c>
      <c r="B24" s="133"/>
      <c r="C24" s="134"/>
      <c r="D24" s="134"/>
    </row>
    <row r="25" spans="1:4" x14ac:dyDescent="0.2">
      <c r="A25" s="17"/>
      <c r="B25" s="17"/>
      <c r="C25" s="131" t="s">
        <v>19</v>
      </c>
      <c r="D25" s="132"/>
    </row>
    <row r="26" spans="1:4" x14ac:dyDescent="0.2">
      <c r="A26" s="133" t="s">
        <v>45</v>
      </c>
      <c r="B26" s="133"/>
      <c r="C26" s="125"/>
      <c r="D26" s="17"/>
    </row>
    <row r="27" spans="1:4" x14ac:dyDescent="0.2">
      <c r="A27" s="17"/>
      <c r="B27" s="17"/>
      <c r="C27" s="17"/>
      <c r="D27" s="17"/>
    </row>
    <row r="28" spans="1:4" x14ac:dyDescent="0.2">
      <c r="A28" s="133" t="s">
        <v>21</v>
      </c>
      <c r="B28" s="133"/>
      <c r="C28" s="134"/>
      <c r="D28" s="134"/>
    </row>
    <row r="29" spans="1:4" x14ac:dyDescent="0.2">
      <c r="A29" s="17"/>
      <c r="B29" s="17"/>
      <c r="C29" s="131" t="s">
        <v>19</v>
      </c>
      <c r="D29" s="132"/>
    </row>
    <row r="30" spans="1:4" x14ac:dyDescent="0.2">
      <c r="A30" s="133" t="s">
        <v>32</v>
      </c>
      <c r="B30" s="133"/>
      <c r="C30" s="125"/>
      <c r="D30" s="17"/>
    </row>
  </sheetData>
  <mergeCells count="19">
    <mergeCell ref="A17:B17"/>
    <mergeCell ref="A19:C19"/>
    <mergeCell ref="A20:C20"/>
    <mergeCell ref="A9:D9"/>
    <mergeCell ref="A11:B11"/>
    <mergeCell ref="C11:D11"/>
    <mergeCell ref="A12:B12"/>
    <mergeCell ref="C12:D12"/>
    <mergeCell ref="A16:B16"/>
    <mergeCell ref="C29:D29"/>
    <mergeCell ref="A30:B30"/>
    <mergeCell ref="A18:B18"/>
    <mergeCell ref="A21:C21"/>
    <mergeCell ref="A24:B24"/>
    <mergeCell ref="C24:D24"/>
    <mergeCell ref="C25:D25"/>
    <mergeCell ref="A26:B26"/>
    <mergeCell ref="A28:B28"/>
    <mergeCell ref="C28:D2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topLeftCell="A3" zoomScaleNormal="100" workbookViewId="0">
      <selection activeCell="C41" sqref="C41"/>
    </sheetView>
  </sheetViews>
  <sheetFormatPr defaultRowHeight="14.25" x14ac:dyDescent="0.2"/>
  <cols>
    <col min="1" max="1" width="5" style="32" customWidth="1"/>
    <col min="2" max="2" width="5.85546875" style="32" customWidth="1"/>
    <col min="3" max="3" width="7.7109375" style="32" customWidth="1"/>
    <col min="4" max="4" width="25.140625" style="32" customWidth="1"/>
    <col min="5" max="5" width="11.7109375" style="32" customWidth="1"/>
    <col min="6" max="7" width="9.5703125" style="32" bestFit="1" customWidth="1"/>
    <col min="8" max="8" width="9.7109375" style="32" customWidth="1"/>
    <col min="9" max="9" width="9.42578125" style="32" bestFit="1" customWidth="1"/>
    <col min="10" max="16384" width="9.140625" style="32"/>
  </cols>
  <sheetData>
    <row r="1" spans="1:9" ht="15.75" x14ac:dyDescent="0.2">
      <c r="A1" s="155" t="s">
        <v>113</v>
      </c>
      <c r="B1" s="155"/>
      <c r="C1" s="155"/>
      <c r="D1" s="155"/>
      <c r="E1" s="155"/>
      <c r="F1" s="155"/>
      <c r="G1" s="155"/>
      <c r="H1" s="155"/>
      <c r="I1" s="155"/>
    </row>
    <row r="2" spans="1:9" ht="15.75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">
      <c r="A3" s="23"/>
      <c r="B3" s="23"/>
      <c r="C3" s="23"/>
      <c r="D3" s="157"/>
      <c r="E3" s="157"/>
      <c r="F3" s="157"/>
      <c r="G3" s="23"/>
      <c r="H3" s="23"/>
      <c r="I3" s="23"/>
    </row>
    <row r="4" spans="1:9" x14ac:dyDescent="0.2">
      <c r="A4" s="156" t="s">
        <v>33</v>
      </c>
      <c r="B4" s="156"/>
      <c r="C4" s="156"/>
      <c r="D4" s="156"/>
      <c r="E4" s="156"/>
      <c r="F4" s="156"/>
      <c r="G4" s="156"/>
      <c r="H4" s="156"/>
      <c r="I4" s="156"/>
    </row>
    <row r="5" spans="1:9" x14ac:dyDescent="0.2">
      <c r="A5" s="143" t="s">
        <v>0</v>
      </c>
      <c r="B5" s="143"/>
      <c r="C5" s="143"/>
      <c r="D5" s="151" t="s">
        <v>114</v>
      </c>
      <c r="E5" s="151"/>
      <c r="F5" s="151"/>
      <c r="G5" s="151"/>
      <c r="H5" s="151"/>
      <c r="I5" s="151"/>
    </row>
    <row r="6" spans="1:9" x14ac:dyDescent="0.2">
      <c r="A6" s="143" t="s">
        <v>1</v>
      </c>
      <c r="B6" s="143"/>
      <c r="C6" s="143"/>
      <c r="D6" s="151" t="s">
        <v>114</v>
      </c>
      <c r="E6" s="151"/>
      <c r="F6" s="151"/>
      <c r="G6" s="151"/>
      <c r="H6" s="151"/>
      <c r="I6" s="151"/>
    </row>
    <row r="7" spans="1:9" x14ac:dyDescent="0.2">
      <c r="A7" s="143" t="s">
        <v>2</v>
      </c>
      <c r="B7" s="143"/>
      <c r="C7" s="143"/>
      <c r="D7" s="151"/>
      <c r="E7" s="151"/>
      <c r="F7" s="151"/>
      <c r="G7" s="151"/>
      <c r="H7" s="151"/>
      <c r="I7" s="151"/>
    </row>
    <row r="8" spans="1:9" x14ac:dyDescent="0.2">
      <c r="A8" s="143" t="s">
        <v>3</v>
      </c>
      <c r="B8" s="143"/>
      <c r="C8" s="143"/>
      <c r="D8" s="151"/>
      <c r="E8" s="151"/>
      <c r="F8" s="151"/>
      <c r="G8" s="151"/>
      <c r="H8" s="151"/>
      <c r="I8" s="15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9" t="s">
        <v>34</v>
      </c>
      <c r="E10" s="19">
        <f>E22</f>
        <v>0</v>
      </c>
      <c r="F10" s="1"/>
      <c r="G10" s="1"/>
      <c r="H10" s="1"/>
      <c r="I10" s="1"/>
    </row>
    <row r="11" spans="1:9" x14ac:dyDescent="0.2">
      <c r="A11" s="1"/>
      <c r="B11" s="1"/>
      <c r="C11" s="1"/>
      <c r="D11" s="9" t="s">
        <v>35</v>
      </c>
      <c r="E11" s="19">
        <f>I18</f>
        <v>0</v>
      </c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20"/>
      <c r="F12" s="1"/>
      <c r="G12" s="1"/>
      <c r="H12" s="1"/>
      <c r="I12" s="1"/>
    </row>
    <row r="13" spans="1:9" x14ac:dyDescent="0.2">
      <c r="A13" s="4"/>
      <c r="B13" s="4"/>
      <c r="C13" s="4"/>
      <c r="D13" s="4"/>
      <c r="E13" s="4"/>
      <c r="F13" s="152" t="s">
        <v>36</v>
      </c>
      <c r="G13" s="153"/>
      <c r="H13" s="154"/>
      <c r="I13" s="4"/>
    </row>
    <row r="14" spans="1:9" ht="48" x14ac:dyDescent="0.2">
      <c r="A14" s="21" t="s">
        <v>6</v>
      </c>
      <c r="B14" s="5" t="s">
        <v>37</v>
      </c>
      <c r="C14" s="5"/>
      <c r="D14" s="28" t="s">
        <v>38</v>
      </c>
      <c r="E14" s="28" t="s">
        <v>39</v>
      </c>
      <c r="F14" s="28" t="s">
        <v>40</v>
      </c>
      <c r="G14" s="27" t="s">
        <v>50</v>
      </c>
      <c r="H14" s="27" t="s">
        <v>41</v>
      </c>
      <c r="I14" s="27" t="s">
        <v>42</v>
      </c>
    </row>
    <row r="15" spans="1:9" x14ac:dyDescent="0.2">
      <c r="A15" s="129" t="s">
        <v>9</v>
      </c>
      <c r="B15" s="129" t="s">
        <v>10</v>
      </c>
      <c r="C15" s="129"/>
      <c r="D15" s="129" t="s">
        <v>11</v>
      </c>
      <c r="E15" s="129" t="s">
        <v>12</v>
      </c>
      <c r="F15" s="129" t="s">
        <v>13</v>
      </c>
      <c r="G15" s="129" t="s">
        <v>14</v>
      </c>
      <c r="H15" s="129" t="s">
        <v>15</v>
      </c>
      <c r="I15" s="129" t="s">
        <v>16</v>
      </c>
    </row>
    <row r="16" spans="1:9" x14ac:dyDescent="0.2">
      <c r="A16" s="31">
        <v>1</v>
      </c>
      <c r="B16" s="33" t="s">
        <v>115</v>
      </c>
      <c r="C16" s="150" t="s">
        <v>117</v>
      </c>
      <c r="D16" s="150"/>
      <c r="E16" s="29"/>
      <c r="F16" s="29"/>
      <c r="G16" s="29"/>
      <c r="H16" s="29"/>
      <c r="I16" s="29"/>
    </row>
    <row r="17" spans="1:9" x14ac:dyDescent="0.2">
      <c r="A17" s="31">
        <v>2</v>
      </c>
      <c r="B17" s="33" t="s">
        <v>116</v>
      </c>
      <c r="C17" s="150" t="s">
        <v>118</v>
      </c>
      <c r="D17" s="150"/>
      <c r="E17" s="29"/>
      <c r="F17" s="29"/>
      <c r="G17" s="29"/>
      <c r="H17" s="29"/>
      <c r="I17" s="29"/>
    </row>
    <row r="18" spans="1:9" x14ac:dyDescent="0.2">
      <c r="A18" s="146" t="s">
        <v>17</v>
      </c>
      <c r="B18" s="146"/>
      <c r="C18" s="146"/>
      <c r="D18" s="146"/>
      <c r="E18" s="30"/>
      <c r="F18" s="30"/>
      <c r="G18" s="30"/>
      <c r="H18" s="30"/>
      <c r="I18" s="30"/>
    </row>
    <row r="19" spans="1:9" x14ac:dyDescent="0.2">
      <c r="A19" s="146" t="s">
        <v>106</v>
      </c>
      <c r="B19" s="146"/>
      <c r="C19" s="146"/>
      <c r="D19" s="146"/>
      <c r="E19" s="30"/>
      <c r="F19" s="9"/>
      <c r="G19" s="9"/>
      <c r="H19" s="9"/>
      <c r="I19" s="9"/>
    </row>
    <row r="20" spans="1:9" x14ac:dyDescent="0.2">
      <c r="A20" s="145" t="s">
        <v>43</v>
      </c>
      <c r="B20" s="145"/>
      <c r="C20" s="145"/>
      <c r="D20" s="145"/>
      <c r="E20" s="22"/>
      <c r="F20" s="9"/>
      <c r="G20" s="9"/>
      <c r="H20" s="9"/>
      <c r="I20" s="9"/>
    </row>
    <row r="21" spans="1:9" x14ac:dyDescent="0.2">
      <c r="A21" s="146" t="s">
        <v>107</v>
      </c>
      <c r="B21" s="146"/>
      <c r="C21" s="146"/>
      <c r="D21" s="146"/>
      <c r="E21" s="30"/>
      <c r="F21" s="9"/>
      <c r="G21" s="9"/>
      <c r="H21" s="9"/>
      <c r="I21" s="9"/>
    </row>
    <row r="22" spans="1:9" ht="15" x14ac:dyDescent="0.2">
      <c r="A22" s="147" t="s">
        <v>44</v>
      </c>
      <c r="B22" s="147"/>
      <c r="C22" s="147"/>
      <c r="D22" s="147"/>
      <c r="E22" s="30"/>
      <c r="F22" s="9"/>
      <c r="G22" s="9"/>
      <c r="H22" s="9"/>
      <c r="I22" s="9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43" t="s">
        <v>18</v>
      </c>
      <c r="B24" s="143"/>
      <c r="C24" s="143"/>
      <c r="D24" s="134" t="e">
        <f>#REF!</f>
        <v>#REF!</v>
      </c>
      <c r="E24" s="134"/>
      <c r="F24" s="134"/>
      <c r="G24" s="134"/>
      <c r="H24" s="134"/>
      <c r="I24" s="134"/>
    </row>
    <row r="25" spans="1:9" x14ac:dyDescent="0.2">
      <c r="A25" s="126"/>
      <c r="B25" s="25"/>
      <c r="C25" s="25"/>
      <c r="D25" s="148" t="s">
        <v>19</v>
      </c>
      <c r="E25" s="149"/>
      <c r="F25" s="149"/>
      <c r="G25" s="149"/>
      <c r="H25" s="149"/>
      <c r="I25" s="149"/>
    </row>
    <row r="26" spans="1:9" x14ac:dyDescent="0.2">
      <c r="A26" s="143" t="s">
        <v>20</v>
      </c>
      <c r="B26" s="143"/>
      <c r="C26" s="143"/>
      <c r="D26" s="125" t="e">
        <f>#REF!</f>
        <v>#REF!</v>
      </c>
      <c r="E26" s="17"/>
      <c r="F26" s="17"/>
      <c r="G26" s="17"/>
      <c r="H26" s="17"/>
      <c r="I26" s="17"/>
    </row>
    <row r="27" spans="1:9" x14ac:dyDescent="0.2">
      <c r="A27" s="126"/>
      <c r="B27" s="126"/>
      <c r="C27" s="126"/>
      <c r="D27" s="17"/>
      <c r="E27" s="17"/>
      <c r="F27" s="17"/>
      <c r="G27" s="17"/>
      <c r="H27" s="17"/>
      <c r="I27" s="17"/>
    </row>
    <row r="28" spans="1:9" x14ac:dyDescent="0.2">
      <c r="A28" s="9" t="s">
        <v>45</v>
      </c>
      <c r="B28" s="126"/>
      <c r="C28" s="126"/>
      <c r="D28" s="24" t="e">
        <f>#REF!</f>
        <v>#REF!</v>
      </c>
      <c r="E28" s="17"/>
      <c r="F28" s="17"/>
      <c r="G28" s="17"/>
      <c r="H28" s="17"/>
      <c r="I28" s="17"/>
    </row>
    <row r="29" spans="1:9" x14ac:dyDescent="0.2">
      <c r="A29" s="25"/>
      <c r="B29" s="25"/>
      <c r="C29" s="25"/>
      <c r="D29" s="17"/>
      <c r="E29" s="17"/>
      <c r="F29" s="17"/>
      <c r="G29" s="17"/>
      <c r="H29" s="17"/>
      <c r="I29" s="17"/>
    </row>
    <row r="30" spans="1:9" x14ac:dyDescent="0.2">
      <c r="A30" s="143" t="s">
        <v>21</v>
      </c>
      <c r="B30" s="143"/>
      <c r="C30" s="143"/>
      <c r="D30" s="134" t="s">
        <v>19</v>
      </c>
      <c r="E30" s="134"/>
      <c r="F30" s="134"/>
      <c r="G30" s="134"/>
      <c r="H30" s="134"/>
      <c r="I30" s="134"/>
    </row>
    <row r="31" spans="1:9" x14ac:dyDescent="0.2">
      <c r="A31" s="126"/>
      <c r="B31" s="25"/>
      <c r="C31" s="25"/>
      <c r="D31" s="148" t="s">
        <v>19</v>
      </c>
      <c r="E31" s="149"/>
      <c r="F31" s="149"/>
      <c r="G31" s="149"/>
      <c r="H31" s="149"/>
      <c r="I31" s="149"/>
    </row>
    <row r="32" spans="1:9" x14ac:dyDescent="0.2">
      <c r="A32" s="143" t="s">
        <v>22</v>
      </c>
      <c r="B32" s="143"/>
      <c r="C32" s="143"/>
      <c r="D32" s="125" t="e">
        <f>#REF!</f>
        <v>#REF!</v>
      </c>
      <c r="E32" s="17"/>
      <c r="F32" s="17"/>
      <c r="G32" s="17"/>
      <c r="H32" s="17"/>
      <c r="I32" s="17"/>
    </row>
    <row r="33" spans="1:9" x14ac:dyDescent="0.2">
      <c r="A33" s="26"/>
      <c r="B33" s="26"/>
      <c r="C33" s="26"/>
      <c r="D33" s="17"/>
      <c r="E33" s="17"/>
      <c r="F33" s="17"/>
      <c r="G33" s="17"/>
      <c r="H33" s="17"/>
      <c r="I33" s="17"/>
    </row>
  </sheetData>
  <mergeCells count="27">
    <mergeCell ref="A6:C6"/>
    <mergeCell ref="D6:I6"/>
    <mergeCell ref="A1:I1"/>
    <mergeCell ref="D3:F3"/>
    <mergeCell ref="A4:I4"/>
    <mergeCell ref="A5:C5"/>
    <mergeCell ref="D5:I5"/>
    <mergeCell ref="D25:I25"/>
    <mergeCell ref="A18:D18"/>
    <mergeCell ref="A19:D19"/>
    <mergeCell ref="C17:D17"/>
    <mergeCell ref="A7:C7"/>
    <mergeCell ref="D7:I7"/>
    <mergeCell ref="A8:C8"/>
    <mergeCell ref="D8:I8"/>
    <mergeCell ref="F13:H13"/>
    <mergeCell ref="C16:D16"/>
    <mergeCell ref="A20:D20"/>
    <mergeCell ref="A21:D21"/>
    <mergeCell ref="A22:D22"/>
    <mergeCell ref="A24:C24"/>
    <mergeCell ref="D24:I24"/>
    <mergeCell ref="A26:C26"/>
    <mergeCell ref="A30:C30"/>
    <mergeCell ref="D30:I30"/>
    <mergeCell ref="D31:I31"/>
    <mergeCell ref="A32:C32"/>
  </mergeCells>
  <pageMargins left="0.7" right="0.7" top="0.75" bottom="0.75" header="0.3" footer="0.3"/>
  <pageSetup paperSize="9" scale="9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41"/>
  <sheetViews>
    <sheetView zoomScale="110" zoomScaleNormal="110" workbookViewId="0">
      <selection activeCell="I43" sqref="I43"/>
    </sheetView>
  </sheetViews>
  <sheetFormatPr defaultRowHeight="12.75" x14ac:dyDescent="0.2"/>
  <cols>
    <col min="1" max="1" width="6" style="76" customWidth="1"/>
    <col min="2" max="2" width="53.7109375" style="76" customWidth="1"/>
    <col min="3" max="3" width="8.5703125" style="76" customWidth="1"/>
    <col min="4" max="4" width="9.7109375" style="76" customWidth="1"/>
    <col min="5" max="14" width="9.140625" style="76"/>
    <col min="15" max="15" width="10.7109375" style="76" customWidth="1"/>
    <col min="16" max="16" width="4.7109375" style="76" customWidth="1"/>
    <col min="17" max="256" width="9.140625" style="76"/>
    <col min="257" max="257" width="6" style="76" customWidth="1"/>
    <col min="258" max="258" width="53.7109375" style="76" customWidth="1"/>
    <col min="259" max="259" width="8.5703125" style="76" customWidth="1"/>
    <col min="260" max="260" width="9.7109375" style="76" customWidth="1"/>
    <col min="261" max="270" width="9.140625" style="76"/>
    <col min="271" max="271" width="10.7109375" style="76" customWidth="1"/>
    <col min="272" max="272" width="4.7109375" style="76" customWidth="1"/>
    <col min="273" max="512" width="9.140625" style="76"/>
    <col min="513" max="513" width="6" style="76" customWidth="1"/>
    <col min="514" max="514" width="53.7109375" style="76" customWidth="1"/>
    <col min="515" max="515" width="8.5703125" style="76" customWidth="1"/>
    <col min="516" max="516" width="9.7109375" style="76" customWidth="1"/>
    <col min="517" max="526" width="9.140625" style="76"/>
    <col min="527" max="527" width="10.7109375" style="76" customWidth="1"/>
    <col min="528" max="528" width="4.7109375" style="76" customWidth="1"/>
    <col min="529" max="768" width="9.140625" style="76"/>
    <col min="769" max="769" width="6" style="76" customWidth="1"/>
    <col min="770" max="770" width="53.7109375" style="76" customWidth="1"/>
    <col min="771" max="771" width="8.5703125" style="76" customWidth="1"/>
    <col min="772" max="772" width="9.7109375" style="76" customWidth="1"/>
    <col min="773" max="782" width="9.140625" style="76"/>
    <col min="783" max="783" width="10.7109375" style="76" customWidth="1"/>
    <col min="784" max="784" width="4.7109375" style="76" customWidth="1"/>
    <col min="785" max="1024" width="9.140625" style="76"/>
    <col min="1025" max="1025" width="6" style="76" customWidth="1"/>
    <col min="1026" max="1026" width="53.7109375" style="76" customWidth="1"/>
    <col min="1027" max="1027" width="8.5703125" style="76" customWidth="1"/>
    <col min="1028" max="1028" width="9.7109375" style="76" customWidth="1"/>
    <col min="1029" max="1038" width="9.140625" style="76"/>
    <col min="1039" max="1039" width="10.7109375" style="76" customWidth="1"/>
    <col min="1040" max="1040" width="4.7109375" style="76" customWidth="1"/>
    <col min="1041" max="1280" width="9.140625" style="76"/>
    <col min="1281" max="1281" width="6" style="76" customWidth="1"/>
    <col min="1282" max="1282" width="53.7109375" style="76" customWidth="1"/>
    <col min="1283" max="1283" width="8.5703125" style="76" customWidth="1"/>
    <col min="1284" max="1284" width="9.7109375" style="76" customWidth="1"/>
    <col min="1285" max="1294" width="9.140625" style="76"/>
    <col min="1295" max="1295" width="10.7109375" style="76" customWidth="1"/>
    <col min="1296" max="1296" width="4.7109375" style="76" customWidth="1"/>
    <col min="1297" max="1536" width="9.140625" style="76"/>
    <col min="1537" max="1537" width="6" style="76" customWidth="1"/>
    <col min="1538" max="1538" width="53.7109375" style="76" customWidth="1"/>
    <col min="1539" max="1539" width="8.5703125" style="76" customWidth="1"/>
    <col min="1540" max="1540" width="9.7109375" style="76" customWidth="1"/>
    <col min="1541" max="1550" width="9.140625" style="76"/>
    <col min="1551" max="1551" width="10.7109375" style="76" customWidth="1"/>
    <col min="1552" max="1552" width="4.7109375" style="76" customWidth="1"/>
    <col min="1553" max="1792" width="9.140625" style="76"/>
    <col min="1793" max="1793" width="6" style="76" customWidth="1"/>
    <col min="1794" max="1794" width="53.7109375" style="76" customWidth="1"/>
    <col min="1795" max="1795" width="8.5703125" style="76" customWidth="1"/>
    <col min="1796" max="1796" width="9.7109375" style="76" customWidth="1"/>
    <col min="1797" max="1806" width="9.140625" style="76"/>
    <col min="1807" max="1807" width="10.7109375" style="76" customWidth="1"/>
    <col min="1808" max="1808" width="4.7109375" style="76" customWidth="1"/>
    <col min="1809" max="2048" width="9.140625" style="76"/>
    <col min="2049" max="2049" width="6" style="76" customWidth="1"/>
    <col min="2050" max="2050" width="53.7109375" style="76" customWidth="1"/>
    <col min="2051" max="2051" width="8.5703125" style="76" customWidth="1"/>
    <col min="2052" max="2052" width="9.7109375" style="76" customWidth="1"/>
    <col min="2053" max="2062" width="9.140625" style="76"/>
    <col min="2063" max="2063" width="10.7109375" style="76" customWidth="1"/>
    <col min="2064" max="2064" width="4.7109375" style="76" customWidth="1"/>
    <col min="2065" max="2304" width="9.140625" style="76"/>
    <col min="2305" max="2305" width="6" style="76" customWidth="1"/>
    <col min="2306" max="2306" width="53.7109375" style="76" customWidth="1"/>
    <col min="2307" max="2307" width="8.5703125" style="76" customWidth="1"/>
    <col min="2308" max="2308" width="9.7109375" style="76" customWidth="1"/>
    <col min="2309" max="2318" width="9.140625" style="76"/>
    <col min="2319" max="2319" width="10.7109375" style="76" customWidth="1"/>
    <col min="2320" max="2320" width="4.7109375" style="76" customWidth="1"/>
    <col min="2321" max="2560" width="9.140625" style="76"/>
    <col min="2561" max="2561" width="6" style="76" customWidth="1"/>
    <col min="2562" max="2562" width="53.7109375" style="76" customWidth="1"/>
    <col min="2563" max="2563" width="8.5703125" style="76" customWidth="1"/>
    <col min="2564" max="2564" width="9.7109375" style="76" customWidth="1"/>
    <col min="2565" max="2574" width="9.140625" style="76"/>
    <col min="2575" max="2575" width="10.7109375" style="76" customWidth="1"/>
    <col min="2576" max="2576" width="4.7109375" style="76" customWidth="1"/>
    <col min="2577" max="2816" width="9.140625" style="76"/>
    <col min="2817" max="2817" width="6" style="76" customWidth="1"/>
    <col min="2818" max="2818" width="53.7109375" style="76" customWidth="1"/>
    <col min="2819" max="2819" width="8.5703125" style="76" customWidth="1"/>
    <col min="2820" max="2820" width="9.7109375" style="76" customWidth="1"/>
    <col min="2821" max="2830" width="9.140625" style="76"/>
    <col min="2831" max="2831" width="10.7109375" style="76" customWidth="1"/>
    <col min="2832" max="2832" width="4.7109375" style="76" customWidth="1"/>
    <col min="2833" max="3072" width="9.140625" style="76"/>
    <col min="3073" max="3073" width="6" style="76" customWidth="1"/>
    <col min="3074" max="3074" width="53.7109375" style="76" customWidth="1"/>
    <col min="3075" max="3075" width="8.5703125" style="76" customWidth="1"/>
    <col min="3076" max="3076" width="9.7109375" style="76" customWidth="1"/>
    <col min="3077" max="3086" width="9.140625" style="76"/>
    <col min="3087" max="3087" width="10.7109375" style="76" customWidth="1"/>
    <col min="3088" max="3088" width="4.7109375" style="76" customWidth="1"/>
    <col min="3089" max="3328" width="9.140625" style="76"/>
    <col min="3329" max="3329" width="6" style="76" customWidth="1"/>
    <col min="3330" max="3330" width="53.7109375" style="76" customWidth="1"/>
    <col min="3331" max="3331" width="8.5703125" style="76" customWidth="1"/>
    <col min="3332" max="3332" width="9.7109375" style="76" customWidth="1"/>
    <col min="3333" max="3342" width="9.140625" style="76"/>
    <col min="3343" max="3343" width="10.7109375" style="76" customWidth="1"/>
    <col min="3344" max="3344" width="4.7109375" style="76" customWidth="1"/>
    <col min="3345" max="3584" width="9.140625" style="76"/>
    <col min="3585" max="3585" width="6" style="76" customWidth="1"/>
    <col min="3586" max="3586" width="53.7109375" style="76" customWidth="1"/>
    <col min="3587" max="3587" width="8.5703125" style="76" customWidth="1"/>
    <col min="3588" max="3588" width="9.7109375" style="76" customWidth="1"/>
    <col min="3589" max="3598" width="9.140625" style="76"/>
    <col min="3599" max="3599" width="10.7109375" style="76" customWidth="1"/>
    <col min="3600" max="3600" width="4.7109375" style="76" customWidth="1"/>
    <col min="3601" max="3840" width="9.140625" style="76"/>
    <col min="3841" max="3841" width="6" style="76" customWidth="1"/>
    <col min="3842" max="3842" width="53.7109375" style="76" customWidth="1"/>
    <col min="3843" max="3843" width="8.5703125" style="76" customWidth="1"/>
    <col min="3844" max="3844" width="9.7109375" style="76" customWidth="1"/>
    <col min="3845" max="3854" width="9.140625" style="76"/>
    <col min="3855" max="3855" width="10.7109375" style="76" customWidth="1"/>
    <col min="3856" max="3856" width="4.7109375" style="76" customWidth="1"/>
    <col min="3857" max="4096" width="9.140625" style="76"/>
    <col min="4097" max="4097" width="6" style="76" customWidth="1"/>
    <col min="4098" max="4098" width="53.7109375" style="76" customWidth="1"/>
    <col min="4099" max="4099" width="8.5703125" style="76" customWidth="1"/>
    <col min="4100" max="4100" width="9.7109375" style="76" customWidth="1"/>
    <col min="4101" max="4110" width="9.140625" style="76"/>
    <col min="4111" max="4111" width="10.7109375" style="76" customWidth="1"/>
    <col min="4112" max="4112" width="4.7109375" style="76" customWidth="1"/>
    <col min="4113" max="4352" width="9.140625" style="76"/>
    <col min="4353" max="4353" width="6" style="76" customWidth="1"/>
    <col min="4354" max="4354" width="53.7109375" style="76" customWidth="1"/>
    <col min="4355" max="4355" width="8.5703125" style="76" customWidth="1"/>
    <col min="4356" max="4356" width="9.7109375" style="76" customWidth="1"/>
    <col min="4357" max="4366" width="9.140625" style="76"/>
    <col min="4367" max="4367" width="10.7109375" style="76" customWidth="1"/>
    <col min="4368" max="4368" width="4.7109375" style="76" customWidth="1"/>
    <col min="4369" max="4608" width="9.140625" style="76"/>
    <col min="4609" max="4609" width="6" style="76" customWidth="1"/>
    <col min="4610" max="4610" width="53.7109375" style="76" customWidth="1"/>
    <col min="4611" max="4611" width="8.5703125" style="76" customWidth="1"/>
    <col min="4612" max="4612" width="9.7109375" style="76" customWidth="1"/>
    <col min="4613" max="4622" width="9.140625" style="76"/>
    <col min="4623" max="4623" width="10.7109375" style="76" customWidth="1"/>
    <col min="4624" max="4624" width="4.7109375" style="76" customWidth="1"/>
    <col min="4625" max="4864" width="9.140625" style="76"/>
    <col min="4865" max="4865" width="6" style="76" customWidth="1"/>
    <col min="4866" max="4866" width="53.7109375" style="76" customWidth="1"/>
    <col min="4867" max="4867" width="8.5703125" style="76" customWidth="1"/>
    <col min="4868" max="4868" width="9.7109375" style="76" customWidth="1"/>
    <col min="4869" max="4878" width="9.140625" style="76"/>
    <col min="4879" max="4879" width="10.7109375" style="76" customWidth="1"/>
    <col min="4880" max="4880" width="4.7109375" style="76" customWidth="1"/>
    <col min="4881" max="5120" width="9.140625" style="76"/>
    <col min="5121" max="5121" width="6" style="76" customWidth="1"/>
    <col min="5122" max="5122" width="53.7109375" style="76" customWidth="1"/>
    <col min="5123" max="5123" width="8.5703125" style="76" customWidth="1"/>
    <col min="5124" max="5124" width="9.7109375" style="76" customWidth="1"/>
    <col min="5125" max="5134" width="9.140625" style="76"/>
    <col min="5135" max="5135" width="10.7109375" style="76" customWidth="1"/>
    <col min="5136" max="5136" width="4.7109375" style="76" customWidth="1"/>
    <col min="5137" max="5376" width="9.140625" style="76"/>
    <col min="5377" max="5377" width="6" style="76" customWidth="1"/>
    <col min="5378" max="5378" width="53.7109375" style="76" customWidth="1"/>
    <col min="5379" max="5379" width="8.5703125" style="76" customWidth="1"/>
    <col min="5380" max="5380" width="9.7109375" style="76" customWidth="1"/>
    <col min="5381" max="5390" width="9.140625" style="76"/>
    <col min="5391" max="5391" width="10.7109375" style="76" customWidth="1"/>
    <col min="5392" max="5392" width="4.7109375" style="76" customWidth="1"/>
    <col min="5393" max="5632" width="9.140625" style="76"/>
    <col min="5633" max="5633" width="6" style="76" customWidth="1"/>
    <col min="5634" max="5634" width="53.7109375" style="76" customWidth="1"/>
    <col min="5635" max="5635" width="8.5703125" style="76" customWidth="1"/>
    <col min="5636" max="5636" width="9.7109375" style="76" customWidth="1"/>
    <col min="5637" max="5646" width="9.140625" style="76"/>
    <col min="5647" max="5647" width="10.7109375" style="76" customWidth="1"/>
    <col min="5648" max="5648" width="4.7109375" style="76" customWidth="1"/>
    <col min="5649" max="5888" width="9.140625" style="76"/>
    <col min="5889" max="5889" width="6" style="76" customWidth="1"/>
    <col min="5890" max="5890" width="53.7109375" style="76" customWidth="1"/>
    <col min="5891" max="5891" width="8.5703125" style="76" customWidth="1"/>
    <col min="5892" max="5892" width="9.7109375" style="76" customWidth="1"/>
    <col min="5893" max="5902" width="9.140625" style="76"/>
    <col min="5903" max="5903" width="10.7109375" style="76" customWidth="1"/>
    <col min="5904" max="5904" width="4.7109375" style="76" customWidth="1"/>
    <col min="5905" max="6144" width="9.140625" style="76"/>
    <col min="6145" max="6145" width="6" style="76" customWidth="1"/>
    <col min="6146" max="6146" width="53.7109375" style="76" customWidth="1"/>
    <col min="6147" max="6147" width="8.5703125" style="76" customWidth="1"/>
    <col min="6148" max="6148" width="9.7109375" style="76" customWidth="1"/>
    <col min="6149" max="6158" width="9.140625" style="76"/>
    <col min="6159" max="6159" width="10.7109375" style="76" customWidth="1"/>
    <col min="6160" max="6160" width="4.7109375" style="76" customWidth="1"/>
    <col min="6161" max="6400" width="9.140625" style="76"/>
    <col min="6401" max="6401" width="6" style="76" customWidth="1"/>
    <col min="6402" max="6402" width="53.7109375" style="76" customWidth="1"/>
    <col min="6403" max="6403" width="8.5703125" style="76" customWidth="1"/>
    <col min="6404" max="6404" width="9.7109375" style="76" customWidth="1"/>
    <col min="6405" max="6414" width="9.140625" style="76"/>
    <col min="6415" max="6415" width="10.7109375" style="76" customWidth="1"/>
    <col min="6416" max="6416" width="4.7109375" style="76" customWidth="1"/>
    <col min="6417" max="6656" width="9.140625" style="76"/>
    <col min="6657" max="6657" width="6" style="76" customWidth="1"/>
    <col min="6658" max="6658" width="53.7109375" style="76" customWidth="1"/>
    <col min="6659" max="6659" width="8.5703125" style="76" customWidth="1"/>
    <col min="6660" max="6660" width="9.7109375" style="76" customWidth="1"/>
    <col min="6661" max="6670" width="9.140625" style="76"/>
    <col min="6671" max="6671" width="10.7109375" style="76" customWidth="1"/>
    <col min="6672" max="6672" width="4.7109375" style="76" customWidth="1"/>
    <col min="6673" max="6912" width="9.140625" style="76"/>
    <col min="6913" max="6913" width="6" style="76" customWidth="1"/>
    <col min="6914" max="6914" width="53.7109375" style="76" customWidth="1"/>
    <col min="6915" max="6915" width="8.5703125" style="76" customWidth="1"/>
    <col min="6916" max="6916" width="9.7109375" style="76" customWidth="1"/>
    <col min="6917" max="6926" width="9.140625" style="76"/>
    <col min="6927" max="6927" width="10.7109375" style="76" customWidth="1"/>
    <col min="6928" max="6928" width="4.7109375" style="76" customWidth="1"/>
    <col min="6929" max="7168" width="9.140625" style="76"/>
    <col min="7169" max="7169" width="6" style="76" customWidth="1"/>
    <col min="7170" max="7170" width="53.7109375" style="76" customWidth="1"/>
    <col min="7171" max="7171" width="8.5703125" style="76" customWidth="1"/>
    <col min="7172" max="7172" width="9.7109375" style="76" customWidth="1"/>
    <col min="7173" max="7182" width="9.140625" style="76"/>
    <col min="7183" max="7183" width="10.7109375" style="76" customWidth="1"/>
    <col min="7184" max="7184" width="4.7109375" style="76" customWidth="1"/>
    <col min="7185" max="7424" width="9.140625" style="76"/>
    <col min="7425" max="7425" width="6" style="76" customWidth="1"/>
    <col min="7426" max="7426" width="53.7109375" style="76" customWidth="1"/>
    <col min="7427" max="7427" width="8.5703125" style="76" customWidth="1"/>
    <col min="7428" max="7428" width="9.7109375" style="76" customWidth="1"/>
    <col min="7429" max="7438" width="9.140625" style="76"/>
    <col min="7439" max="7439" width="10.7109375" style="76" customWidth="1"/>
    <col min="7440" max="7440" width="4.7109375" style="76" customWidth="1"/>
    <col min="7441" max="7680" width="9.140625" style="76"/>
    <col min="7681" max="7681" width="6" style="76" customWidth="1"/>
    <col min="7682" max="7682" width="53.7109375" style="76" customWidth="1"/>
    <col min="7683" max="7683" width="8.5703125" style="76" customWidth="1"/>
    <col min="7684" max="7684" width="9.7109375" style="76" customWidth="1"/>
    <col min="7685" max="7694" width="9.140625" style="76"/>
    <col min="7695" max="7695" width="10.7109375" style="76" customWidth="1"/>
    <col min="7696" max="7696" width="4.7109375" style="76" customWidth="1"/>
    <col min="7697" max="7936" width="9.140625" style="76"/>
    <col min="7937" max="7937" width="6" style="76" customWidth="1"/>
    <col min="7938" max="7938" width="53.7109375" style="76" customWidth="1"/>
    <col min="7939" max="7939" width="8.5703125" style="76" customWidth="1"/>
    <col min="7940" max="7940" width="9.7109375" style="76" customWidth="1"/>
    <col min="7941" max="7950" width="9.140625" style="76"/>
    <col min="7951" max="7951" width="10.7109375" style="76" customWidth="1"/>
    <col min="7952" max="7952" width="4.7109375" style="76" customWidth="1"/>
    <col min="7953" max="8192" width="9.140625" style="76"/>
    <col min="8193" max="8193" width="6" style="76" customWidth="1"/>
    <col min="8194" max="8194" width="53.7109375" style="76" customWidth="1"/>
    <col min="8195" max="8195" width="8.5703125" style="76" customWidth="1"/>
    <col min="8196" max="8196" width="9.7109375" style="76" customWidth="1"/>
    <col min="8197" max="8206" width="9.140625" style="76"/>
    <col min="8207" max="8207" width="10.7109375" style="76" customWidth="1"/>
    <col min="8208" max="8208" width="4.7109375" style="76" customWidth="1"/>
    <col min="8209" max="8448" width="9.140625" style="76"/>
    <col min="8449" max="8449" width="6" style="76" customWidth="1"/>
    <col min="8450" max="8450" width="53.7109375" style="76" customWidth="1"/>
    <col min="8451" max="8451" width="8.5703125" style="76" customWidth="1"/>
    <col min="8452" max="8452" width="9.7109375" style="76" customWidth="1"/>
    <col min="8453" max="8462" width="9.140625" style="76"/>
    <col min="8463" max="8463" width="10.7109375" style="76" customWidth="1"/>
    <col min="8464" max="8464" width="4.7109375" style="76" customWidth="1"/>
    <col min="8465" max="8704" width="9.140625" style="76"/>
    <col min="8705" max="8705" width="6" style="76" customWidth="1"/>
    <col min="8706" max="8706" width="53.7109375" style="76" customWidth="1"/>
    <col min="8707" max="8707" width="8.5703125" style="76" customWidth="1"/>
    <col min="8708" max="8708" width="9.7109375" style="76" customWidth="1"/>
    <col min="8709" max="8718" width="9.140625" style="76"/>
    <col min="8719" max="8719" width="10.7109375" style="76" customWidth="1"/>
    <col min="8720" max="8720" width="4.7109375" style="76" customWidth="1"/>
    <col min="8721" max="8960" width="9.140625" style="76"/>
    <col min="8961" max="8961" width="6" style="76" customWidth="1"/>
    <col min="8962" max="8962" width="53.7109375" style="76" customWidth="1"/>
    <col min="8963" max="8963" width="8.5703125" style="76" customWidth="1"/>
    <col min="8964" max="8964" width="9.7109375" style="76" customWidth="1"/>
    <col min="8965" max="8974" width="9.140625" style="76"/>
    <col min="8975" max="8975" width="10.7109375" style="76" customWidth="1"/>
    <col min="8976" max="8976" width="4.7109375" style="76" customWidth="1"/>
    <col min="8977" max="9216" width="9.140625" style="76"/>
    <col min="9217" max="9217" width="6" style="76" customWidth="1"/>
    <col min="9218" max="9218" width="53.7109375" style="76" customWidth="1"/>
    <col min="9219" max="9219" width="8.5703125" style="76" customWidth="1"/>
    <col min="9220" max="9220" width="9.7109375" style="76" customWidth="1"/>
    <col min="9221" max="9230" width="9.140625" style="76"/>
    <col min="9231" max="9231" width="10.7109375" style="76" customWidth="1"/>
    <col min="9232" max="9232" width="4.7109375" style="76" customWidth="1"/>
    <col min="9233" max="9472" width="9.140625" style="76"/>
    <col min="9473" max="9473" width="6" style="76" customWidth="1"/>
    <col min="9474" max="9474" width="53.7109375" style="76" customWidth="1"/>
    <col min="9475" max="9475" width="8.5703125" style="76" customWidth="1"/>
    <col min="9476" max="9476" width="9.7109375" style="76" customWidth="1"/>
    <col min="9477" max="9486" width="9.140625" style="76"/>
    <col min="9487" max="9487" width="10.7109375" style="76" customWidth="1"/>
    <col min="9488" max="9488" width="4.7109375" style="76" customWidth="1"/>
    <col min="9489" max="9728" width="9.140625" style="76"/>
    <col min="9729" max="9729" width="6" style="76" customWidth="1"/>
    <col min="9730" max="9730" width="53.7109375" style="76" customWidth="1"/>
    <col min="9731" max="9731" width="8.5703125" style="76" customWidth="1"/>
    <col min="9732" max="9732" width="9.7109375" style="76" customWidth="1"/>
    <col min="9733" max="9742" width="9.140625" style="76"/>
    <col min="9743" max="9743" width="10.7109375" style="76" customWidth="1"/>
    <col min="9744" max="9744" width="4.7109375" style="76" customWidth="1"/>
    <col min="9745" max="9984" width="9.140625" style="76"/>
    <col min="9985" max="9985" width="6" style="76" customWidth="1"/>
    <col min="9986" max="9986" width="53.7109375" style="76" customWidth="1"/>
    <col min="9987" max="9987" width="8.5703125" style="76" customWidth="1"/>
    <col min="9988" max="9988" width="9.7109375" style="76" customWidth="1"/>
    <col min="9989" max="9998" width="9.140625" style="76"/>
    <col min="9999" max="9999" width="10.7109375" style="76" customWidth="1"/>
    <col min="10000" max="10000" width="4.7109375" style="76" customWidth="1"/>
    <col min="10001" max="10240" width="9.140625" style="76"/>
    <col min="10241" max="10241" width="6" style="76" customWidth="1"/>
    <col min="10242" max="10242" width="53.7109375" style="76" customWidth="1"/>
    <col min="10243" max="10243" width="8.5703125" style="76" customWidth="1"/>
    <col min="10244" max="10244" width="9.7109375" style="76" customWidth="1"/>
    <col min="10245" max="10254" width="9.140625" style="76"/>
    <col min="10255" max="10255" width="10.7109375" style="76" customWidth="1"/>
    <col min="10256" max="10256" width="4.7109375" style="76" customWidth="1"/>
    <col min="10257" max="10496" width="9.140625" style="76"/>
    <col min="10497" max="10497" width="6" style="76" customWidth="1"/>
    <col min="10498" max="10498" width="53.7109375" style="76" customWidth="1"/>
    <col min="10499" max="10499" width="8.5703125" style="76" customWidth="1"/>
    <col min="10500" max="10500" width="9.7109375" style="76" customWidth="1"/>
    <col min="10501" max="10510" width="9.140625" style="76"/>
    <col min="10511" max="10511" width="10.7109375" style="76" customWidth="1"/>
    <col min="10512" max="10512" width="4.7109375" style="76" customWidth="1"/>
    <col min="10513" max="10752" width="9.140625" style="76"/>
    <col min="10753" max="10753" width="6" style="76" customWidth="1"/>
    <col min="10754" max="10754" width="53.7109375" style="76" customWidth="1"/>
    <col min="10755" max="10755" width="8.5703125" style="76" customWidth="1"/>
    <col min="10756" max="10756" width="9.7109375" style="76" customWidth="1"/>
    <col min="10757" max="10766" width="9.140625" style="76"/>
    <col min="10767" max="10767" width="10.7109375" style="76" customWidth="1"/>
    <col min="10768" max="10768" width="4.7109375" style="76" customWidth="1"/>
    <col min="10769" max="11008" width="9.140625" style="76"/>
    <col min="11009" max="11009" width="6" style="76" customWidth="1"/>
    <col min="11010" max="11010" width="53.7109375" style="76" customWidth="1"/>
    <col min="11011" max="11011" width="8.5703125" style="76" customWidth="1"/>
    <col min="11012" max="11012" width="9.7109375" style="76" customWidth="1"/>
    <col min="11013" max="11022" width="9.140625" style="76"/>
    <col min="11023" max="11023" width="10.7109375" style="76" customWidth="1"/>
    <col min="11024" max="11024" width="4.7109375" style="76" customWidth="1"/>
    <col min="11025" max="11264" width="9.140625" style="76"/>
    <col min="11265" max="11265" width="6" style="76" customWidth="1"/>
    <col min="11266" max="11266" width="53.7109375" style="76" customWidth="1"/>
    <col min="11267" max="11267" width="8.5703125" style="76" customWidth="1"/>
    <col min="11268" max="11268" width="9.7109375" style="76" customWidth="1"/>
    <col min="11269" max="11278" width="9.140625" style="76"/>
    <col min="11279" max="11279" width="10.7109375" style="76" customWidth="1"/>
    <col min="11280" max="11280" width="4.7109375" style="76" customWidth="1"/>
    <col min="11281" max="11520" width="9.140625" style="76"/>
    <col min="11521" max="11521" width="6" style="76" customWidth="1"/>
    <col min="11522" max="11522" width="53.7109375" style="76" customWidth="1"/>
    <col min="11523" max="11523" width="8.5703125" style="76" customWidth="1"/>
    <col min="11524" max="11524" width="9.7109375" style="76" customWidth="1"/>
    <col min="11525" max="11534" width="9.140625" style="76"/>
    <col min="11535" max="11535" width="10.7109375" style="76" customWidth="1"/>
    <col min="11536" max="11536" width="4.7109375" style="76" customWidth="1"/>
    <col min="11537" max="11776" width="9.140625" style="76"/>
    <col min="11777" max="11777" width="6" style="76" customWidth="1"/>
    <col min="11778" max="11778" width="53.7109375" style="76" customWidth="1"/>
    <col min="11779" max="11779" width="8.5703125" style="76" customWidth="1"/>
    <col min="11780" max="11780" width="9.7109375" style="76" customWidth="1"/>
    <col min="11781" max="11790" width="9.140625" style="76"/>
    <col min="11791" max="11791" width="10.7109375" style="76" customWidth="1"/>
    <col min="11792" max="11792" width="4.7109375" style="76" customWidth="1"/>
    <col min="11793" max="12032" width="9.140625" style="76"/>
    <col min="12033" max="12033" width="6" style="76" customWidth="1"/>
    <col min="12034" max="12034" width="53.7109375" style="76" customWidth="1"/>
    <col min="12035" max="12035" width="8.5703125" style="76" customWidth="1"/>
    <col min="12036" max="12036" width="9.7109375" style="76" customWidth="1"/>
    <col min="12037" max="12046" width="9.140625" style="76"/>
    <col min="12047" max="12047" width="10.7109375" style="76" customWidth="1"/>
    <col min="12048" max="12048" width="4.7109375" style="76" customWidth="1"/>
    <col min="12049" max="12288" width="9.140625" style="76"/>
    <col min="12289" max="12289" width="6" style="76" customWidth="1"/>
    <col min="12290" max="12290" width="53.7109375" style="76" customWidth="1"/>
    <col min="12291" max="12291" width="8.5703125" style="76" customWidth="1"/>
    <col min="12292" max="12292" width="9.7109375" style="76" customWidth="1"/>
    <col min="12293" max="12302" width="9.140625" style="76"/>
    <col min="12303" max="12303" width="10.7109375" style="76" customWidth="1"/>
    <col min="12304" max="12304" width="4.7109375" style="76" customWidth="1"/>
    <col min="12305" max="12544" width="9.140625" style="76"/>
    <col min="12545" max="12545" width="6" style="76" customWidth="1"/>
    <col min="12546" max="12546" width="53.7109375" style="76" customWidth="1"/>
    <col min="12547" max="12547" width="8.5703125" style="76" customWidth="1"/>
    <col min="12548" max="12548" width="9.7109375" style="76" customWidth="1"/>
    <col min="12549" max="12558" width="9.140625" style="76"/>
    <col min="12559" max="12559" width="10.7109375" style="76" customWidth="1"/>
    <col min="12560" max="12560" width="4.7109375" style="76" customWidth="1"/>
    <col min="12561" max="12800" width="9.140625" style="76"/>
    <col min="12801" max="12801" width="6" style="76" customWidth="1"/>
    <col min="12802" max="12802" width="53.7109375" style="76" customWidth="1"/>
    <col min="12803" max="12803" width="8.5703125" style="76" customWidth="1"/>
    <col min="12804" max="12804" width="9.7109375" style="76" customWidth="1"/>
    <col min="12805" max="12814" width="9.140625" style="76"/>
    <col min="12815" max="12815" width="10.7109375" style="76" customWidth="1"/>
    <col min="12816" max="12816" width="4.7109375" style="76" customWidth="1"/>
    <col min="12817" max="13056" width="9.140625" style="76"/>
    <col min="13057" max="13057" width="6" style="76" customWidth="1"/>
    <col min="13058" max="13058" width="53.7109375" style="76" customWidth="1"/>
    <col min="13059" max="13059" width="8.5703125" style="76" customWidth="1"/>
    <col min="13060" max="13060" width="9.7109375" style="76" customWidth="1"/>
    <col min="13061" max="13070" width="9.140625" style="76"/>
    <col min="13071" max="13071" width="10.7109375" style="76" customWidth="1"/>
    <col min="13072" max="13072" width="4.7109375" style="76" customWidth="1"/>
    <col min="13073" max="13312" width="9.140625" style="76"/>
    <col min="13313" max="13313" width="6" style="76" customWidth="1"/>
    <col min="13314" max="13314" width="53.7109375" style="76" customWidth="1"/>
    <col min="13315" max="13315" width="8.5703125" style="76" customWidth="1"/>
    <col min="13316" max="13316" width="9.7109375" style="76" customWidth="1"/>
    <col min="13317" max="13326" width="9.140625" style="76"/>
    <col min="13327" max="13327" width="10.7109375" style="76" customWidth="1"/>
    <col min="13328" max="13328" width="4.7109375" style="76" customWidth="1"/>
    <col min="13329" max="13568" width="9.140625" style="76"/>
    <col min="13569" max="13569" width="6" style="76" customWidth="1"/>
    <col min="13570" max="13570" width="53.7109375" style="76" customWidth="1"/>
    <col min="13571" max="13571" width="8.5703125" style="76" customWidth="1"/>
    <col min="13572" max="13572" width="9.7109375" style="76" customWidth="1"/>
    <col min="13573" max="13582" width="9.140625" style="76"/>
    <col min="13583" max="13583" width="10.7109375" style="76" customWidth="1"/>
    <col min="13584" max="13584" width="4.7109375" style="76" customWidth="1"/>
    <col min="13585" max="13824" width="9.140625" style="76"/>
    <col min="13825" max="13825" width="6" style="76" customWidth="1"/>
    <col min="13826" max="13826" width="53.7109375" style="76" customWidth="1"/>
    <col min="13827" max="13827" width="8.5703125" style="76" customWidth="1"/>
    <col min="13828" max="13828" width="9.7109375" style="76" customWidth="1"/>
    <col min="13829" max="13838" width="9.140625" style="76"/>
    <col min="13839" max="13839" width="10.7109375" style="76" customWidth="1"/>
    <col min="13840" max="13840" width="4.7109375" style="76" customWidth="1"/>
    <col min="13841" max="14080" width="9.140625" style="76"/>
    <col min="14081" max="14081" width="6" style="76" customWidth="1"/>
    <col min="14082" max="14082" width="53.7109375" style="76" customWidth="1"/>
    <col min="14083" max="14083" width="8.5703125" style="76" customWidth="1"/>
    <col min="14084" max="14084" width="9.7109375" style="76" customWidth="1"/>
    <col min="14085" max="14094" width="9.140625" style="76"/>
    <col min="14095" max="14095" width="10.7109375" style="76" customWidth="1"/>
    <col min="14096" max="14096" width="4.7109375" style="76" customWidth="1"/>
    <col min="14097" max="14336" width="9.140625" style="76"/>
    <col min="14337" max="14337" width="6" style="76" customWidth="1"/>
    <col min="14338" max="14338" width="53.7109375" style="76" customWidth="1"/>
    <col min="14339" max="14339" width="8.5703125" style="76" customWidth="1"/>
    <col min="14340" max="14340" width="9.7109375" style="76" customWidth="1"/>
    <col min="14341" max="14350" width="9.140625" style="76"/>
    <col min="14351" max="14351" width="10.7109375" style="76" customWidth="1"/>
    <col min="14352" max="14352" width="4.7109375" style="76" customWidth="1"/>
    <col min="14353" max="14592" width="9.140625" style="76"/>
    <col min="14593" max="14593" width="6" style="76" customWidth="1"/>
    <col min="14594" max="14594" width="53.7109375" style="76" customWidth="1"/>
    <col min="14595" max="14595" width="8.5703125" style="76" customWidth="1"/>
    <col min="14596" max="14596" width="9.7109375" style="76" customWidth="1"/>
    <col min="14597" max="14606" width="9.140625" style="76"/>
    <col min="14607" max="14607" width="10.7109375" style="76" customWidth="1"/>
    <col min="14608" max="14608" width="4.7109375" style="76" customWidth="1"/>
    <col min="14609" max="14848" width="9.140625" style="76"/>
    <col min="14849" max="14849" width="6" style="76" customWidth="1"/>
    <col min="14850" max="14850" width="53.7109375" style="76" customWidth="1"/>
    <col min="14851" max="14851" width="8.5703125" style="76" customWidth="1"/>
    <col min="14852" max="14852" width="9.7109375" style="76" customWidth="1"/>
    <col min="14853" max="14862" width="9.140625" style="76"/>
    <col min="14863" max="14863" width="10.7109375" style="76" customWidth="1"/>
    <col min="14864" max="14864" width="4.7109375" style="76" customWidth="1"/>
    <col min="14865" max="15104" width="9.140625" style="76"/>
    <col min="15105" max="15105" width="6" style="76" customWidth="1"/>
    <col min="15106" max="15106" width="53.7109375" style="76" customWidth="1"/>
    <col min="15107" max="15107" width="8.5703125" style="76" customWidth="1"/>
    <col min="15108" max="15108" width="9.7109375" style="76" customWidth="1"/>
    <col min="15109" max="15118" width="9.140625" style="76"/>
    <col min="15119" max="15119" width="10.7109375" style="76" customWidth="1"/>
    <col min="15120" max="15120" width="4.7109375" style="76" customWidth="1"/>
    <col min="15121" max="15360" width="9.140625" style="76"/>
    <col min="15361" max="15361" width="6" style="76" customWidth="1"/>
    <col min="15362" max="15362" width="53.7109375" style="76" customWidth="1"/>
    <col min="15363" max="15363" width="8.5703125" style="76" customWidth="1"/>
    <col min="15364" max="15364" width="9.7109375" style="76" customWidth="1"/>
    <col min="15365" max="15374" width="9.140625" style="76"/>
    <col min="15375" max="15375" width="10.7109375" style="76" customWidth="1"/>
    <col min="15376" max="15376" width="4.7109375" style="76" customWidth="1"/>
    <col min="15377" max="15616" width="9.140625" style="76"/>
    <col min="15617" max="15617" width="6" style="76" customWidth="1"/>
    <col min="15618" max="15618" width="53.7109375" style="76" customWidth="1"/>
    <col min="15619" max="15619" width="8.5703125" style="76" customWidth="1"/>
    <col min="15620" max="15620" width="9.7109375" style="76" customWidth="1"/>
    <col min="15621" max="15630" width="9.140625" style="76"/>
    <col min="15631" max="15631" width="10.7109375" style="76" customWidth="1"/>
    <col min="15632" max="15632" width="4.7109375" style="76" customWidth="1"/>
    <col min="15633" max="15872" width="9.140625" style="76"/>
    <col min="15873" max="15873" width="6" style="76" customWidth="1"/>
    <col min="15874" max="15874" width="53.7109375" style="76" customWidth="1"/>
    <col min="15875" max="15875" width="8.5703125" style="76" customWidth="1"/>
    <col min="15876" max="15876" width="9.7109375" style="76" customWidth="1"/>
    <col min="15877" max="15886" width="9.140625" style="76"/>
    <col min="15887" max="15887" width="10.7109375" style="76" customWidth="1"/>
    <col min="15888" max="15888" width="4.7109375" style="76" customWidth="1"/>
    <col min="15889" max="16128" width="9.140625" style="76"/>
    <col min="16129" max="16129" width="6" style="76" customWidth="1"/>
    <col min="16130" max="16130" width="53.7109375" style="76" customWidth="1"/>
    <col min="16131" max="16131" width="8.5703125" style="76" customWidth="1"/>
    <col min="16132" max="16132" width="9.7109375" style="76" customWidth="1"/>
    <col min="16133" max="16142" width="9.140625" style="76"/>
    <col min="16143" max="16143" width="10.7109375" style="76" customWidth="1"/>
    <col min="16144" max="16144" width="4.7109375" style="76" customWidth="1"/>
    <col min="16145" max="16384" width="9.140625" style="76"/>
  </cols>
  <sheetData>
    <row r="2" spans="1:17" s="32" customFormat="1" ht="15" x14ac:dyDescent="0.2">
      <c r="A2" s="142" t="s">
        <v>108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s="32" customFormat="1" ht="14.25" x14ac:dyDescent="0.2">
      <c r="A3" s="159" t="s">
        <v>117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7" s="32" customFormat="1" ht="14.25" x14ac:dyDescent="0.2">
      <c r="A4" s="143" t="s">
        <v>110</v>
      </c>
      <c r="B4" s="143"/>
      <c r="C4" s="14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</row>
    <row r="5" spans="1:17" s="32" customFormat="1" ht="14.25" x14ac:dyDescent="0.2">
      <c r="A5" s="143" t="s">
        <v>111</v>
      </c>
      <c r="B5" s="143"/>
      <c r="C5" s="14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7" s="32" customFormat="1" ht="14.25" x14ac:dyDescent="0.2">
      <c r="A6" s="143" t="s">
        <v>2</v>
      </c>
      <c r="B6" s="143"/>
      <c r="C6" s="14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</row>
    <row r="7" spans="1:17" s="32" customFormat="1" ht="14.25" x14ac:dyDescent="0.2">
      <c r="A7" s="143" t="s">
        <v>3</v>
      </c>
      <c r="B7" s="143"/>
      <c r="C7" s="143"/>
      <c r="D7" s="163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</row>
    <row r="8" spans="1:17" s="32" customFormat="1" ht="14.2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32" customFormat="1" ht="14.2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 t="s">
        <v>4</v>
      </c>
      <c r="M9" s="1"/>
      <c r="N9" s="2">
        <f>Q31</f>
        <v>0</v>
      </c>
      <c r="O9" s="3" t="s">
        <v>5</v>
      </c>
      <c r="P9" s="1"/>
      <c r="Q9" s="1"/>
    </row>
    <row r="10" spans="1:17" s="32" customFormat="1" ht="14.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3"/>
      <c r="P10" s="1"/>
      <c r="Q10" s="1"/>
    </row>
    <row r="11" spans="1:17" s="32" customFormat="1" ht="14.2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1" t="s">
        <v>45</v>
      </c>
      <c r="O11" s="158" t="e">
        <f>#REF!</f>
        <v>#REF!</v>
      </c>
      <c r="P11" s="158"/>
      <c r="Q11" s="158"/>
    </row>
    <row r="12" spans="1:17" ht="12.75" customHeight="1" x14ac:dyDescent="0.25">
      <c r="A12" s="167"/>
      <c r="B12" s="167"/>
      <c r="C12" s="167"/>
      <c r="D12" s="167"/>
      <c r="E12" s="78"/>
      <c r="F12" s="78"/>
      <c r="G12" s="78"/>
      <c r="H12" s="78"/>
      <c r="I12" s="78"/>
      <c r="J12" s="78"/>
      <c r="K12" s="79"/>
      <c r="L12" s="79"/>
    </row>
    <row r="13" spans="1:17" ht="12.75" customHeight="1" x14ac:dyDescent="0.2">
      <c r="A13" s="168" t="s">
        <v>53</v>
      </c>
      <c r="B13" s="168" t="s">
        <v>54</v>
      </c>
      <c r="C13" s="168" t="s">
        <v>7</v>
      </c>
      <c r="D13" s="168" t="s">
        <v>8</v>
      </c>
      <c r="E13" s="170" t="s">
        <v>55</v>
      </c>
      <c r="F13" s="170"/>
      <c r="G13" s="170"/>
      <c r="H13" s="170"/>
      <c r="I13" s="170"/>
      <c r="J13" s="40"/>
      <c r="K13" s="165" t="s">
        <v>56</v>
      </c>
      <c r="L13" s="165"/>
      <c r="M13" s="165"/>
      <c r="N13" s="165"/>
      <c r="O13" s="165"/>
    </row>
    <row r="14" spans="1:17" ht="36.75" customHeight="1" x14ac:dyDescent="0.2">
      <c r="A14" s="169"/>
      <c r="B14" s="169"/>
      <c r="C14" s="169"/>
      <c r="D14" s="169"/>
      <c r="E14" s="80" t="s">
        <v>57</v>
      </c>
      <c r="F14" s="80" t="s">
        <v>58</v>
      </c>
      <c r="G14" s="81" t="s">
        <v>59</v>
      </c>
      <c r="H14" s="82" t="s">
        <v>60</v>
      </c>
      <c r="I14" s="81" t="s">
        <v>61</v>
      </c>
      <c r="J14" s="81" t="s">
        <v>17</v>
      </c>
      <c r="K14" s="83" t="s">
        <v>62</v>
      </c>
      <c r="L14" s="84" t="s">
        <v>59</v>
      </c>
      <c r="M14" s="84" t="s">
        <v>60</v>
      </c>
      <c r="N14" s="84" t="s">
        <v>61</v>
      </c>
      <c r="O14" s="85" t="s">
        <v>17</v>
      </c>
    </row>
    <row r="15" spans="1:17" ht="18.600000000000001" customHeight="1" x14ac:dyDescent="0.2">
      <c r="A15" s="86"/>
      <c r="B15" s="87" t="s">
        <v>80</v>
      </c>
      <c r="C15" s="87"/>
      <c r="D15" s="87"/>
      <c r="E15" s="87"/>
      <c r="F15" s="87"/>
      <c r="G15" s="87"/>
      <c r="H15" s="87"/>
      <c r="I15" s="87"/>
      <c r="J15" s="87"/>
      <c r="K15" s="87"/>
      <c r="L15" s="88"/>
      <c r="M15" s="75"/>
      <c r="N15" s="75"/>
      <c r="O15" s="75"/>
    </row>
    <row r="16" spans="1:17" x14ac:dyDescent="0.2">
      <c r="A16" s="86">
        <v>1</v>
      </c>
      <c r="B16" s="89" t="s">
        <v>81</v>
      </c>
      <c r="C16" s="90" t="s">
        <v>47</v>
      </c>
      <c r="D16" s="91">
        <v>1</v>
      </c>
      <c r="E16" s="92"/>
      <c r="F16" s="93"/>
      <c r="G16" s="94"/>
      <c r="H16" s="94"/>
      <c r="I16" s="94"/>
      <c r="J16" s="95">
        <f t="shared" ref="J16:J23" si="0">G16+H16+I16</f>
        <v>0</v>
      </c>
      <c r="K16" s="96">
        <f t="shared" ref="K16:K23" si="1">D16*E16</f>
        <v>0</v>
      </c>
      <c r="L16" s="96">
        <f t="shared" ref="L16:L23" si="2">D16*G16</f>
        <v>0</v>
      </c>
      <c r="M16" s="96">
        <f t="shared" ref="M16:M23" si="3">D16*H16</f>
        <v>0</v>
      </c>
      <c r="N16" s="96">
        <f t="shared" ref="N16:N23" si="4">D16*I16</f>
        <v>0</v>
      </c>
      <c r="O16" s="96">
        <f t="shared" ref="O16:O23" si="5">L16+M16+N16</f>
        <v>0</v>
      </c>
    </row>
    <row r="17" spans="1:16" ht="25.5" x14ac:dyDescent="0.2">
      <c r="A17" s="86">
        <v>2</v>
      </c>
      <c r="B17" s="89" t="s">
        <v>82</v>
      </c>
      <c r="C17" s="90" t="s">
        <v>67</v>
      </c>
      <c r="D17" s="91">
        <v>108</v>
      </c>
      <c r="E17" s="92"/>
      <c r="F17" s="93"/>
      <c r="G17" s="94"/>
      <c r="H17" s="94"/>
      <c r="I17" s="94"/>
      <c r="J17" s="95">
        <f t="shared" si="0"/>
        <v>0</v>
      </c>
      <c r="K17" s="96">
        <f t="shared" si="1"/>
        <v>0</v>
      </c>
      <c r="L17" s="96">
        <f t="shared" si="2"/>
        <v>0</v>
      </c>
      <c r="M17" s="96">
        <f t="shared" si="3"/>
        <v>0</v>
      </c>
      <c r="N17" s="96">
        <f t="shared" si="4"/>
        <v>0</v>
      </c>
      <c r="O17" s="96">
        <f t="shared" si="5"/>
        <v>0</v>
      </c>
    </row>
    <row r="18" spans="1:16" x14ac:dyDescent="0.2">
      <c r="A18" s="86">
        <v>3</v>
      </c>
      <c r="B18" s="89" t="s">
        <v>83</v>
      </c>
      <c r="C18" s="90" t="s">
        <v>67</v>
      </c>
      <c r="D18" s="91">
        <v>250</v>
      </c>
      <c r="E18" s="92"/>
      <c r="F18" s="93"/>
      <c r="G18" s="94"/>
      <c r="H18" s="94"/>
      <c r="I18" s="94"/>
      <c r="J18" s="95">
        <f t="shared" si="0"/>
        <v>0</v>
      </c>
      <c r="K18" s="96">
        <f t="shared" si="1"/>
        <v>0</v>
      </c>
      <c r="L18" s="96">
        <f t="shared" si="2"/>
        <v>0</v>
      </c>
      <c r="M18" s="96">
        <f t="shared" si="3"/>
        <v>0</v>
      </c>
      <c r="N18" s="96">
        <f t="shared" si="4"/>
        <v>0</v>
      </c>
      <c r="O18" s="96">
        <f t="shared" si="5"/>
        <v>0</v>
      </c>
    </row>
    <row r="19" spans="1:16" x14ac:dyDescent="0.2">
      <c r="A19" s="86">
        <v>4</v>
      </c>
      <c r="B19" s="89" t="s">
        <v>84</v>
      </c>
      <c r="C19" s="90" t="s">
        <v>65</v>
      </c>
      <c r="D19" s="91">
        <v>622</v>
      </c>
      <c r="E19" s="92"/>
      <c r="F19" s="93"/>
      <c r="G19" s="94"/>
      <c r="H19" s="94"/>
      <c r="I19" s="94"/>
      <c r="J19" s="95">
        <f t="shared" si="0"/>
        <v>0</v>
      </c>
      <c r="K19" s="96">
        <f t="shared" si="1"/>
        <v>0</v>
      </c>
      <c r="L19" s="96">
        <f t="shared" si="2"/>
        <v>0</v>
      </c>
      <c r="M19" s="96">
        <f t="shared" si="3"/>
        <v>0</v>
      </c>
      <c r="N19" s="96">
        <f t="shared" si="4"/>
        <v>0</v>
      </c>
      <c r="O19" s="96">
        <f t="shared" si="5"/>
        <v>0</v>
      </c>
      <c r="P19" s="97"/>
    </row>
    <row r="20" spans="1:16" x14ac:dyDescent="0.2">
      <c r="A20" s="86">
        <v>5</v>
      </c>
      <c r="B20" s="89" t="s">
        <v>85</v>
      </c>
      <c r="C20" s="98" t="s">
        <v>46</v>
      </c>
      <c r="D20" s="99">
        <v>135</v>
      </c>
      <c r="E20" s="92"/>
      <c r="F20" s="93"/>
      <c r="G20" s="94"/>
      <c r="H20" s="94"/>
      <c r="I20" s="94"/>
      <c r="J20" s="95">
        <f t="shared" si="0"/>
        <v>0</v>
      </c>
      <c r="K20" s="96">
        <f t="shared" si="1"/>
        <v>0</v>
      </c>
      <c r="L20" s="96">
        <f t="shared" si="2"/>
        <v>0</v>
      </c>
      <c r="M20" s="96">
        <f t="shared" si="3"/>
        <v>0</v>
      </c>
      <c r="N20" s="96">
        <f t="shared" si="4"/>
        <v>0</v>
      </c>
      <c r="O20" s="96">
        <f t="shared" si="5"/>
        <v>0</v>
      </c>
      <c r="P20" s="100"/>
    </row>
    <row r="21" spans="1:16" x14ac:dyDescent="0.2">
      <c r="A21" s="86">
        <v>6</v>
      </c>
      <c r="B21" s="89" t="s">
        <v>86</v>
      </c>
      <c r="C21" s="98" t="s">
        <v>46</v>
      </c>
      <c r="D21" s="99">
        <v>135</v>
      </c>
      <c r="E21" s="92"/>
      <c r="F21" s="93"/>
      <c r="G21" s="94"/>
      <c r="H21" s="94"/>
      <c r="I21" s="94"/>
      <c r="J21" s="95">
        <f t="shared" si="0"/>
        <v>0</v>
      </c>
      <c r="K21" s="96">
        <f t="shared" si="1"/>
        <v>0</v>
      </c>
      <c r="L21" s="96">
        <f t="shared" si="2"/>
        <v>0</v>
      </c>
      <c r="M21" s="96">
        <f t="shared" si="3"/>
        <v>0</v>
      </c>
      <c r="N21" s="96">
        <f t="shared" si="4"/>
        <v>0</v>
      </c>
      <c r="O21" s="96">
        <f t="shared" si="5"/>
        <v>0</v>
      </c>
      <c r="P21" s="100"/>
    </row>
    <row r="22" spans="1:16" x14ac:dyDescent="0.2">
      <c r="A22" s="86">
        <v>7</v>
      </c>
      <c r="B22" s="101" t="s">
        <v>87</v>
      </c>
      <c r="C22" s="98" t="s">
        <v>46</v>
      </c>
      <c r="D22" s="99">
        <v>25</v>
      </c>
      <c r="E22" s="92"/>
      <c r="F22" s="93"/>
      <c r="G22" s="94"/>
      <c r="H22" s="94"/>
      <c r="I22" s="94"/>
      <c r="J22" s="95">
        <f t="shared" si="0"/>
        <v>0</v>
      </c>
      <c r="K22" s="96">
        <f t="shared" si="1"/>
        <v>0</v>
      </c>
      <c r="L22" s="96">
        <f t="shared" si="2"/>
        <v>0</v>
      </c>
      <c r="M22" s="96">
        <f t="shared" si="3"/>
        <v>0</v>
      </c>
      <c r="N22" s="96">
        <f t="shared" si="4"/>
        <v>0</v>
      </c>
      <c r="O22" s="96">
        <f t="shared" si="5"/>
        <v>0</v>
      </c>
      <c r="P22" s="100"/>
    </row>
    <row r="23" spans="1:16" ht="15" customHeight="1" x14ac:dyDescent="0.2">
      <c r="A23" s="86">
        <v>8</v>
      </c>
      <c r="B23" s="102" t="s">
        <v>88</v>
      </c>
      <c r="C23" s="98" t="s">
        <v>46</v>
      </c>
      <c r="D23" s="99">
        <v>22</v>
      </c>
      <c r="E23" s="92"/>
      <c r="F23" s="93"/>
      <c r="G23" s="94"/>
      <c r="H23" s="94"/>
      <c r="I23" s="94"/>
      <c r="J23" s="95">
        <f t="shared" si="0"/>
        <v>0</v>
      </c>
      <c r="K23" s="96">
        <f t="shared" si="1"/>
        <v>0</v>
      </c>
      <c r="L23" s="96">
        <f t="shared" si="2"/>
        <v>0</v>
      </c>
      <c r="M23" s="96">
        <f t="shared" si="3"/>
        <v>0</v>
      </c>
      <c r="N23" s="96">
        <f t="shared" si="4"/>
        <v>0</v>
      </c>
      <c r="O23" s="96">
        <f t="shared" si="5"/>
        <v>0</v>
      </c>
      <c r="P23" s="100"/>
    </row>
    <row r="24" spans="1:16" ht="15" customHeight="1" x14ac:dyDescent="0.2">
      <c r="A24" s="86"/>
      <c r="B24" s="103" t="s">
        <v>89</v>
      </c>
      <c r="C24" s="98"/>
      <c r="D24" s="99"/>
      <c r="E24" s="92"/>
      <c r="F24" s="93"/>
      <c r="G24" s="94"/>
      <c r="H24" s="94"/>
      <c r="I24" s="94"/>
      <c r="J24" s="95"/>
      <c r="K24" s="96"/>
      <c r="L24" s="96"/>
      <c r="M24" s="96"/>
      <c r="N24" s="96"/>
      <c r="O24" s="96"/>
      <c r="P24" s="100"/>
    </row>
    <row r="25" spans="1:16" ht="53.25" customHeight="1" x14ac:dyDescent="0.2">
      <c r="A25" s="86">
        <v>9</v>
      </c>
      <c r="B25" s="104" t="s">
        <v>90</v>
      </c>
      <c r="C25" s="58" t="s">
        <v>65</v>
      </c>
      <c r="D25" s="91">
        <v>130</v>
      </c>
      <c r="E25" s="56"/>
      <c r="F25" s="56"/>
      <c r="G25" s="57"/>
      <c r="H25" s="58"/>
      <c r="I25" s="57"/>
      <c r="J25" s="55">
        <f>ROUND(I25+H25+G25,2)</f>
        <v>0</v>
      </c>
      <c r="K25" s="57">
        <f>ROUND(E25*D25,2)</f>
        <v>0</v>
      </c>
      <c r="L25" s="57">
        <f>ROUND(G25*D25,2)</f>
        <v>0</v>
      </c>
      <c r="M25" s="57">
        <f>ROUND(H25*D25,2)</f>
        <v>0</v>
      </c>
      <c r="N25" s="57">
        <f>ROUND(I25*D25,2)</f>
        <v>0</v>
      </c>
      <c r="O25" s="57">
        <f>ROUND(N25+M25+L25,2)</f>
        <v>0</v>
      </c>
      <c r="P25" s="100"/>
    </row>
    <row r="26" spans="1:16" ht="38.25" x14ac:dyDescent="0.2">
      <c r="A26" s="86">
        <v>10</v>
      </c>
      <c r="B26" s="104" t="s">
        <v>91</v>
      </c>
      <c r="C26" s="58" t="s">
        <v>65</v>
      </c>
      <c r="D26" s="91">
        <v>360</v>
      </c>
      <c r="E26" s="56"/>
      <c r="F26" s="56"/>
      <c r="G26" s="57"/>
      <c r="H26" s="58"/>
      <c r="I26" s="57"/>
      <c r="J26" s="55">
        <f>ROUND(I26+H26+G26,2)</f>
        <v>0</v>
      </c>
      <c r="K26" s="57">
        <f>ROUND(E26*D26,2)</f>
        <v>0</v>
      </c>
      <c r="L26" s="57">
        <f>ROUND(G26*D26,2)</f>
        <v>0</v>
      </c>
      <c r="M26" s="57">
        <f>ROUND(H26*D26,2)</f>
        <v>0</v>
      </c>
      <c r="N26" s="57">
        <f>ROUND(I26*D26,2)</f>
        <v>0</v>
      </c>
      <c r="O26" s="57">
        <f>ROUND(N26+M26+L26,2)</f>
        <v>0</v>
      </c>
      <c r="P26" s="100"/>
    </row>
    <row r="27" spans="1:16" ht="25.5" x14ac:dyDescent="0.2">
      <c r="A27" s="86">
        <v>11</v>
      </c>
      <c r="B27" s="104" t="s">
        <v>92</v>
      </c>
      <c r="C27" s="58" t="s">
        <v>49</v>
      </c>
      <c r="D27" s="55">
        <v>775</v>
      </c>
      <c r="E27" s="56"/>
      <c r="F27" s="56"/>
      <c r="G27" s="57"/>
      <c r="H27" s="58"/>
      <c r="I27" s="57"/>
      <c r="J27" s="55">
        <f>ROUND(I27+H27+G27,2)</f>
        <v>0</v>
      </c>
      <c r="K27" s="57">
        <f>ROUND(E27*D27,2)</f>
        <v>0</v>
      </c>
      <c r="L27" s="57">
        <f>ROUND(G27*D27,2)</f>
        <v>0</v>
      </c>
      <c r="M27" s="57">
        <f>ROUND(H27*D27,2)</f>
        <v>0</v>
      </c>
      <c r="N27" s="57">
        <f>ROUND(I27*D27,2)</f>
        <v>0</v>
      </c>
      <c r="O27" s="57">
        <f>ROUND(N27+M27+L27,2)</f>
        <v>0</v>
      </c>
      <c r="P27" s="100"/>
    </row>
    <row r="28" spans="1:16" x14ac:dyDescent="0.2">
      <c r="A28" s="86">
        <v>12</v>
      </c>
      <c r="B28" s="89" t="s">
        <v>93</v>
      </c>
      <c r="C28" s="90" t="s">
        <v>67</v>
      </c>
      <c r="D28" s="91">
        <v>8</v>
      </c>
      <c r="E28" s="56"/>
      <c r="F28" s="56"/>
      <c r="G28" s="57"/>
      <c r="H28" s="58"/>
      <c r="I28" s="57"/>
      <c r="J28" s="55">
        <f>ROUND(I28+H28+G28,2)</f>
        <v>0</v>
      </c>
      <c r="K28" s="57">
        <f>ROUND(E28*D28,2)</f>
        <v>0</v>
      </c>
      <c r="L28" s="57">
        <f>ROUND(G28*D28,2)</f>
        <v>0</v>
      </c>
      <c r="M28" s="57">
        <f>ROUND(H28*D28,2)</f>
        <v>0</v>
      </c>
      <c r="N28" s="57">
        <f>ROUND(I28*D28,2)</f>
        <v>0</v>
      </c>
      <c r="O28" s="57">
        <f>ROUND(N28+M28+L28,2)</f>
        <v>0</v>
      </c>
      <c r="P28" s="100"/>
    </row>
    <row r="29" spans="1:16" ht="25.5" x14ac:dyDescent="0.2">
      <c r="A29" s="86">
        <v>13</v>
      </c>
      <c r="B29" s="89" t="s">
        <v>94</v>
      </c>
      <c r="C29" s="105" t="s">
        <v>67</v>
      </c>
      <c r="D29" s="91">
        <v>70</v>
      </c>
      <c r="E29" s="92"/>
      <c r="F29" s="93"/>
      <c r="G29" s="94"/>
      <c r="H29" s="94"/>
      <c r="I29" s="94"/>
      <c r="J29" s="95">
        <f>G29+H29+I29</f>
        <v>0</v>
      </c>
      <c r="K29" s="96">
        <f>D29*E29</f>
        <v>0</v>
      </c>
      <c r="L29" s="96">
        <f>D29*G29</f>
        <v>0</v>
      </c>
      <c r="M29" s="96">
        <f>D29*H29</f>
        <v>0</v>
      </c>
      <c r="N29" s="96">
        <f>D29*I29</f>
        <v>0</v>
      </c>
      <c r="O29" s="96">
        <f>L29+M29+N29</f>
        <v>0</v>
      </c>
      <c r="P29" s="106"/>
    </row>
    <row r="30" spans="1:16" x14ac:dyDescent="0.2">
      <c r="A30" s="86">
        <v>14</v>
      </c>
      <c r="B30" s="89" t="s">
        <v>95</v>
      </c>
      <c r="C30" s="107" t="s">
        <v>67</v>
      </c>
      <c r="D30" s="91">
        <v>140</v>
      </c>
      <c r="E30" s="92"/>
      <c r="F30" s="93"/>
      <c r="G30" s="94"/>
      <c r="H30" s="94"/>
      <c r="I30" s="94"/>
      <c r="J30" s="95">
        <f>G30+H30+I30</f>
        <v>0</v>
      </c>
      <c r="K30" s="96">
        <f>D30*E30</f>
        <v>0</v>
      </c>
      <c r="L30" s="96">
        <f>D30*G30</f>
        <v>0</v>
      </c>
      <c r="M30" s="96">
        <f>D30*H30</f>
        <v>0</v>
      </c>
      <c r="N30" s="96">
        <f>D30*I30</f>
        <v>0</v>
      </c>
      <c r="O30" s="96">
        <f>L30+M30+N30</f>
        <v>0</v>
      </c>
      <c r="P30" s="108"/>
    </row>
    <row r="31" spans="1:16" x14ac:dyDescent="0.2">
      <c r="A31" s="86">
        <v>15</v>
      </c>
      <c r="B31" s="109" t="s">
        <v>96</v>
      </c>
      <c r="C31" s="58" t="s">
        <v>65</v>
      </c>
      <c r="D31" s="91">
        <v>1085</v>
      </c>
      <c r="E31" s="92"/>
      <c r="F31" s="93"/>
      <c r="G31" s="94"/>
      <c r="H31" s="94"/>
      <c r="I31" s="94"/>
      <c r="J31" s="95">
        <f>G31+H31+I31</f>
        <v>0</v>
      </c>
      <c r="K31" s="96">
        <f>D31*E31</f>
        <v>0</v>
      </c>
      <c r="L31" s="96">
        <f>D31*G31</f>
        <v>0</v>
      </c>
      <c r="M31" s="96">
        <f>D31*H31</f>
        <v>0</v>
      </c>
      <c r="N31" s="96">
        <f>D31*I31</f>
        <v>0</v>
      </c>
      <c r="O31" s="96">
        <f>L31+M31+N31</f>
        <v>0</v>
      </c>
      <c r="P31" s="106"/>
    </row>
    <row r="32" spans="1:16" ht="19.5" customHeight="1" x14ac:dyDescent="0.2">
      <c r="A32" s="75"/>
      <c r="B32" s="87" t="s">
        <v>97</v>
      </c>
      <c r="C32" s="87"/>
      <c r="D32" s="87"/>
      <c r="E32" s="92"/>
      <c r="F32" s="93"/>
      <c r="G32" s="94"/>
      <c r="H32" s="94"/>
      <c r="I32" s="94"/>
      <c r="J32" s="95"/>
      <c r="K32" s="96"/>
      <c r="L32" s="96"/>
      <c r="M32" s="96"/>
      <c r="N32" s="96"/>
      <c r="O32" s="96"/>
      <c r="P32" s="106"/>
    </row>
    <row r="33" spans="1:18" ht="51" x14ac:dyDescent="0.2">
      <c r="A33" s="86">
        <v>16</v>
      </c>
      <c r="B33" s="110" t="s">
        <v>98</v>
      </c>
      <c r="C33" s="111" t="s">
        <v>46</v>
      </c>
      <c r="D33" s="99">
        <v>4</v>
      </c>
      <c r="E33" s="92"/>
      <c r="F33" s="93"/>
      <c r="G33" s="57"/>
      <c r="H33" s="94"/>
      <c r="I33" s="94"/>
      <c r="J33" s="95">
        <f>G33+H33+I33</f>
        <v>0</v>
      </c>
      <c r="K33" s="96">
        <f t="shared" ref="K33:K38" si="6">D33*E33</f>
        <v>0</v>
      </c>
      <c r="L33" s="96">
        <f>D33*G33</f>
        <v>0</v>
      </c>
      <c r="M33" s="96">
        <f>D33*H33</f>
        <v>0</v>
      </c>
      <c r="N33" s="96">
        <f>D33*I33</f>
        <v>0</v>
      </c>
      <c r="O33" s="96">
        <f>L33+M33+N33</f>
        <v>0</v>
      </c>
      <c r="P33" s="106"/>
    </row>
    <row r="34" spans="1:18" ht="27.75" customHeight="1" x14ac:dyDescent="0.2">
      <c r="A34" s="86">
        <v>17</v>
      </c>
      <c r="B34" s="112" t="s">
        <v>99</v>
      </c>
      <c r="C34" s="111" t="s">
        <v>46</v>
      </c>
      <c r="D34" s="99">
        <v>2</v>
      </c>
      <c r="E34" s="56"/>
      <c r="F34" s="56"/>
      <c r="G34" s="57"/>
      <c r="H34" s="58"/>
      <c r="I34" s="57"/>
      <c r="J34" s="55">
        <f>ROUND(I34+H34+G34,2)</f>
        <v>0</v>
      </c>
      <c r="K34" s="57">
        <f>ROUND(E34*D34,2)</f>
        <v>0</v>
      </c>
      <c r="L34" s="57">
        <f>ROUND(G34*D34,2)</f>
        <v>0</v>
      </c>
      <c r="M34" s="57">
        <f>ROUND(H34*D34,2)</f>
        <v>0</v>
      </c>
      <c r="N34" s="57">
        <f>ROUND(I34*D34,2)</f>
        <v>0</v>
      </c>
      <c r="O34" s="57">
        <f>ROUND(N34+M34+L34,2)</f>
        <v>0</v>
      </c>
      <c r="P34" s="97"/>
    </row>
    <row r="35" spans="1:18" ht="25.5" x14ac:dyDescent="0.2">
      <c r="A35" s="86">
        <v>18</v>
      </c>
      <c r="B35" s="113" t="s">
        <v>100</v>
      </c>
      <c r="C35" s="111" t="s">
        <v>46</v>
      </c>
      <c r="D35" s="99">
        <v>44</v>
      </c>
      <c r="E35" s="92"/>
      <c r="F35" s="93"/>
      <c r="G35" s="94"/>
      <c r="H35" s="94"/>
      <c r="I35" s="94"/>
      <c r="J35" s="95">
        <f>G35+H35+I35</f>
        <v>0</v>
      </c>
      <c r="K35" s="96">
        <f t="shared" si="6"/>
        <v>0</v>
      </c>
      <c r="L35" s="96">
        <f>D35*G35</f>
        <v>0</v>
      </c>
      <c r="M35" s="96">
        <f>D35*H35</f>
        <v>0</v>
      </c>
      <c r="N35" s="96">
        <f>D35*I35</f>
        <v>0</v>
      </c>
      <c r="O35" s="96">
        <f>L35+M35+N35</f>
        <v>0</v>
      </c>
      <c r="P35" s="97"/>
    </row>
    <row r="36" spans="1:18" x14ac:dyDescent="0.2">
      <c r="A36" s="86">
        <v>19</v>
      </c>
      <c r="B36" s="114" t="s">
        <v>101</v>
      </c>
      <c r="C36" s="74" t="s">
        <v>46</v>
      </c>
      <c r="D36" s="99">
        <v>18</v>
      </c>
      <c r="E36" s="92"/>
      <c r="F36" s="93"/>
      <c r="G36" s="94"/>
      <c r="H36" s="94"/>
      <c r="I36" s="94"/>
      <c r="J36" s="95">
        <f>G36+H36+I36</f>
        <v>0</v>
      </c>
      <c r="K36" s="96">
        <f t="shared" si="6"/>
        <v>0</v>
      </c>
      <c r="L36" s="96">
        <f>D36*G36</f>
        <v>0</v>
      </c>
      <c r="M36" s="96">
        <f>D36*H36</f>
        <v>0</v>
      </c>
      <c r="N36" s="96">
        <f>D36*I36</f>
        <v>0</v>
      </c>
      <c r="O36" s="96">
        <f>L36+M36+N36</f>
        <v>0</v>
      </c>
      <c r="P36" s="97"/>
    </row>
    <row r="37" spans="1:18" ht="15.75" customHeight="1" x14ac:dyDescent="0.2">
      <c r="A37" s="86">
        <v>20</v>
      </c>
      <c r="B37" s="114" t="s">
        <v>102</v>
      </c>
      <c r="C37" s="74" t="s">
        <v>48</v>
      </c>
      <c r="D37" s="91">
        <v>1</v>
      </c>
      <c r="E37" s="92"/>
      <c r="F37" s="93"/>
      <c r="G37" s="94"/>
      <c r="H37" s="94"/>
      <c r="I37" s="94"/>
      <c r="J37" s="95">
        <f>G37+H37+I37</f>
        <v>0</v>
      </c>
      <c r="K37" s="96">
        <f t="shared" si="6"/>
        <v>0</v>
      </c>
      <c r="L37" s="96">
        <f>D37*G37</f>
        <v>0</v>
      </c>
      <c r="M37" s="96">
        <f>D37*H37</f>
        <v>0</v>
      </c>
      <c r="N37" s="96">
        <f>D37*I37</f>
        <v>0</v>
      </c>
      <c r="O37" s="96">
        <f>L37+M37+N37</f>
        <v>0</v>
      </c>
      <c r="P37" s="97"/>
    </row>
    <row r="38" spans="1:18" ht="15" customHeight="1" thickBot="1" x14ac:dyDescent="0.25">
      <c r="A38" s="86">
        <v>21</v>
      </c>
      <c r="B38" s="115" t="s">
        <v>103</v>
      </c>
      <c r="C38" s="116" t="s">
        <v>48</v>
      </c>
      <c r="D38" s="117">
        <v>1</v>
      </c>
      <c r="E38" s="118"/>
      <c r="F38" s="119"/>
      <c r="G38" s="120"/>
      <c r="H38" s="120"/>
      <c r="I38" s="120"/>
      <c r="J38" s="121">
        <f>G38+H38+I38</f>
        <v>0</v>
      </c>
      <c r="K38" s="122">
        <f t="shared" si="6"/>
        <v>0</v>
      </c>
      <c r="L38" s="122">
        <f>D38*G38</f>
        <v>0</v>
      </c>
      <c r="M38" s="122">
        <f>D38*H38</f>
        <v>0</v>
      </c>
      <c r="N38" s="122">
        <f>D38*I38</f>
        <v>0</v>
      </c>
      <c r="O38" s="122">
        <f>L38+M38+N38</f>
        <v>0</v>
      </c>
      <c r="P38" s="97"/>
    </row>
    <row r="39" spans="1:18" ht="22.35" customHeight="1" thickBot="1" x14ac:dyDescent="0.25">
      <c r="A39" s="123"/>
      <c r="B39" s="171" t="s">
        <v>51</v>
      </c>
      <c r="C39" s="172"/>
      <c r="D39" s="172"/>
      <c r="E39" s="172"/>
      <c r="F39" s="172"/>
      <c r="G39" s="172"/>
      <c r="H39" s="172"/>
      <c r="I39" s="172"/>
      <c r="J39" s="173"/>
      <c r="K39" s="72">
        <f>SUM(K16:K38)</f>
        <v>0</v>
      </c>
      <c r="L39" s="72">
        <f>SUM(L16:L38)</f>
        <v>0</v>
      </c>
      <c r="M39" s="72">
        <f>SUM(M16:M38)</f>
        <v>0</v>
      </c>
      <c r="N39" s="72">
        <f>SUM(N16:N38)</f>
        <v>0</v>
      </c>
      <c r="O39" s="73">
        <f>L39+M39+N39</f>
        <v>0</v>
      </c>
    </row>
    <row r="41" spans="1:18" ht="14.25" x14ac:dyDescent="0.2">
      <c r="B41" s="166"/>
      <c r="C41" s="166"/>
      <c r="D41" s="166"/>
      <c r="F41" s="77"/>
      <c r="G41" s="77"/>
      <c r="I41" s="130"/>
      <c r="J41" s="77"/>
      <c r="K41" s="77"/>
      <c r="L41" s="77"/>
      <c r="M41" s="77"/>
      <c r="N41" s="77"/>
      <c r="O41" s="77"/>
      <c r="P41" s="77"/>
      <c r="Q41" s="77"/>
      <c r="R41" s="77"/>
    </row>
  </sheetData>
  <sheetProtection selectLockedCells="1" selectUnlockedCells="1"/>
  <mergeCells count="20">
    <mergeCell ref="K13:O13"/>
    <mergeCell ref="B41:D41"/>
    <mergeCell ref="A12:D12"/>
    <mergeCell ref="A13:A14"/>
    <mergeCell ref="B13:B14"/>
    <mergeCell ref="C13:C14"/>
    <mergeCell ref="D13:D14"/>
    <mergeCell ref="E13:I13"/>
    <mergeCell ref="B39:J39"/>
    <mergeCell ref="A6:C6"/>
    <mergeCell ref="D6:Q6"/>
    <mergeCell ref="A7:C7"/>
    <mergeCell ref="D7:Q7"/>
    <mergeCell ref="O11:Q11"/>
    <mergeCell ref="A2:Q2"/>
    <mergeCell ref="A3:Q3"/>
    <mergeCell ref="A4:C4"/>
    <mergeCell ref="D4:Q4"/>
    <mergeCell ref="A5:C5"/>
    <mergeCell ref="D5:Q5"/>
  </mergeCells>
  <pageMargins left="1.3385826771653544" right="0.74803149606299213" top="0.59055118110236227" bottom="0.19685039370078741" header="0.51181102362204722" footer="0.51181102362204722"/>
  <pageSetup paperSize="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2"/>
  <sheetViews>
    <sheetView topLeftCell="A13" zoomScale="110" zoomScaleNormal="110" workbookViewId="0">
      <selection activeCell="U17" sqref="U17"/>
    </sheetView>
  </sheetViews>
  <sheetFormatPr defaultColWidth="11.5703125" defaultRowHeight="12.75" x14ac:dyDescent="0.2"/>
  <cols>
    <col min="1" max="1" width="6" style="34" customWidth="1"/>
    <col min="2" max="2" width="56.85546875" style="34" customWidth="1"/>
    <col min="3" max="3" width="7.140625" style="34" customWidth="1"/>
    <col min="4" max="4" width="10" style="34" customWidth="1"/>
    <col min="5" max="5" width="7.7109375" style="34" customWidth="1"/>
    <col min="6" max="6" width="8.140625" style="34" customWidth="1"/>
    <col min="7" max="8" width="9.140625" style="34" customWidth="1"/>
    <col min="9" max="9" width="9.7109375" style="34" customWidth="1"/>
    <col min="10" max="11" width="9.140625" style="34" customWidth="1"/>
    <col min="12" max="13" width="10.28515625" style="34" customWidth="1"/>
    <col min="14" max="14" width="10.5703125" style="34" customWidth="1"/>
    <col min="15" max="15" width="11.5703125" style="34"/>
    <col min="16" max="254" width="9.140625" style="34" customWidth="1"/>
    <col min="255" max="256" width="11.5703125" style="34"/>
    <col min="257" max="257" width="6" style="34" customWidth="1"/>
    <col min="258" max="258" width="56.85546875" style="34" customWidth="1"/>
    <col min="259" max="259" width="7.140625" style="34" customWidth="1"/>
    <col min="260" max="260" width="10" style="34" customWidth="1"/>
    <col min="261" max="261" width="7.7109375" style="34" customWidth="1"/>
    <col min="262" max="262" width="8.140625" style="34" customWidth="1"/>
    <col min="263" max="264" width="9.140625" style="34" customWidth="1"/>
    <col min="265" max="265" width="9.7109375" style="34" customWidth="1"/>
    <col min="266" max="267" width="9.140625" style="34" customWidth="1"/>
    <col min="268" max="269" width="10.28515625" style="34" customWidth="1"/>
    <col min="270" max="270" width="10.5703125" style="34" customWidth="1"/>
    <col min="271" max="271" width="11.5703125" style="34"/>
    <col min="272" max="510" width="9.140625" style="34" customWidth="1"/>
    <col min="511" max="512" width="11.5703125" style="34"/>
    <col min="513" max="513" width="6" style="34" customWidth="1"/>
    <col min="514" max="514" width="56.85546875" style="34" customWidth="1"/>
    <col min="515" max="515" width="7.140625" style="34" customWidth="1"/>
    <col min="516" max="516" width="10" style="34" customWidth="1"/>
    <col min="517" max="517" width="7.7109375" style="34" customWidth="1"/>
    <col min="518" max="518" width="8.140625" style="34" customWidth="1"/>
    <col min="519" max="520" width="9.140625" style="34" customWidth="1"/>
    <col min="521" max="521" width="9.7109375" style="34" customWidth="1"/>
    <col min="522" max="523" width="9.140625" style="34" customWidth="1"/>
    <col min="524" max="525" width="10.28515625" style="34" customWidth="1"/>
    <col min="526" max="526" width="10.5703125" style="34" customWidth="1"/>
    <col min="527" max="527" width="11.5703125" style="34"/>
    <col min="528" max="766" width="9.140625" style="34" customWidth="1"/>
    <col min="767" max="768" width="11.5703125" style="34"/>
    <col min="769" max="769" width="6" style="34" customWidth="1"/>
    <col min="770" max="770" width="56.85546875" style="34" customWidth="1"/>
    <col min="771" max="771" width="7.140625" style="34" customWidth="1"/>
    <col min="772" max="772" width="10" style="34" customWidth="1"/>
    <col min="773" max="773" width="7.7109375" style="34" customWidth="1"/>
    <col min="774" max="774" width="8.140625" style="34" customWidth="1"/>
    <col min="775" max="776" width="9.140625" style="34" customWidth="1"/>
    <col min="777" max="777" width="9.7109375" style="34" customWidth="1"/>
    <col min="778" max="779" width="9.140625" style="34" customWidth="1"/>
    <col min="780" max="781" width="10.28515625" style="34" customWidth="1"/>
    <col min="782" max="782" width="10.5703125" style="34" customWidth="1"/>
    <col min="783" max="783" width="11.5703125" style="34"/>
    <col min="784" max="1022" width="9.140625" style="34" customWidth="1"/>
    <col min="1023" max="1024" width="11.5703125" style="34"/>
    <col min="1025" max="1025" width="6" style="34" customWidth="1"/>
    <col min="1026" max="1026" width="56.85546875" style="34" customWidth="1"/>
    <col min="1027" max="1027" width="7.140625" style="34" customWidth="1"/>
    <col min="1028" max="1028" width="10" style="34" customWidth="1"/>
    <col min="1029" max="1029" width="7.7109375" style="34" customWidth="1"/>
    <col min="1030" max="1030" width="8.140625" style="34" customWidth="1"/>
    <col min="1031" max="1032" width="9.140625" style="34" customWidth="1"/>
    <col min="1033" max="1033" width="9.7109375" style="34" customWidth="1"/>
    <col min="1034" max="1035" width="9.140625" style="34" customWidth="1"/>
    <col min="1036" max="1037" width="10.28515625" style="34" customWidth="1"/>
    <col min="1038" max="1038" width="10.5703125" style="34" customWidth="1"/>
    <col min="1039" max="1039" width="11.5703125" style="34"/>
    <col min="1040" max="1278" width="9.140625" style="34" customWidth="1"/>
    <col min="1279" max="1280" width="11.5703125" style="34"/>
    <col min="1281" max="1281" width="6" style="34" customWidth="1"/>
    <col min="1282" max="1282" width="56.85546875" style="34" customWidth="1"/>
    <col min="1283" max="1283" width="7.140625" style="34" customWidth="1"/>
    <col min="1284" max="1284" width="10" style="34" customWidth="1"/>
    <col min="1285" max="1285" width="7.7109375" style="34" customWidth="1"/>
    <col min="1286" max="1286" width="8.140625" style="34" customWidth="1"/>
    <col min="1287" max="1288" width="9.140625" style="34" customWidth="1"/>
    <col min="1289" max="1289" width="9.7109375" style="34" customWidth="1"/>
    <col min="1290" max="1291" width="9.140625" style="34" customWidth="1"/>
    <col min="1292" max="1293" width="10.28515625" style="34" customWidth="1"/>
    <col min="1294" max="1294" width="10.5703125" style="34" customWidth="1"/>
    <col min="1295" max="1295" width="11.5703125" style="34"/>
    <col min="1296" max="1534" width="9.140625" style="34" customWidth="1"/>
    <col min="1535" max="1536" width="11.5703125" style="34"/>
    <col min="1537" max="1537" width="6" style="34" customWidth="1"/>
    <col min="1538" max="1538" width="56.85546875" style="34" customWidth="1"/>
    <col min="1539" max="1539" width="7.140625" style="34" customWidth="1"/>
    <col min="1540" max="1540" width="10" style="34" customWidth="1"/>
    <col min="1541" max="1541" width="7.7109375" style="34" customWidth="1"/>
    <col min="1542" max="1542" width="8.140625" style="34" customWidth="1"/>
    <col min="1543" max="1544" width="9.140625" style="34" customWidth="1"/>
    <col min="1545" max="1545" width="9.7109375" style="34" customWidth="1"/>
    <col min="1546" max="1547" width="9.140625" style="34" customWidth="1"/>
    <col min="1548" max="1549" width="10.28515625" style="34" customWidth="1"/>
    <col min="1550" max="1550" width="10.5703125" style="34" customWidth="1"/>
    <col min="1551" max="1551" width="11.5703125" style="34"/>
    <col min="1552" max="1790" width="9.140625" style="34" customWidth="1"/>
    <col min="1791" max="1792" width="11.5703125" style="34"/>
    <col min="1793" max="1793" width="6" style="34" customWidth="1"/>
    <col min="1794" max="1794" width="56.85546875" style="34" customWidth="1"/>
    <col min="1795" max="1795" width="7.140625" style="34" customWidth="1"/>
    <col min="1796" max="1796" width="10" style="34" customWidth="1"/>
    <col min="1797" max="1797" width="7.7109375" style="34" customWidth="1"/>
    <col min="1798" max="1798" width="8.140625" style="34" customWidth="1"/>
    <col min="1799" max="1800" width="9.140625" style="34" customWidth="1"/>
    <col min="1801" max="1801" width="9.7109375" style="34" customWidth="1"/>
    <col min="1802" max="1803" width="9.140625" style="34" customWidth="1"/>
    <col min="1804" max="1805" width="10.28515625" style="34" customWidth="1"/>
    <col min="1806" max="1806" width="10.5703125" style="34" customWidth="1"/>
    <col min="1807" max="1807" width="11.5703125" style="34"/>
    <col min="1808" max="2046" width="9.140625" style="34" customWidth="1"/>
    <col min="2047" max="2048" width="11.5703125" style="34"/>
    <col min="2049" max="2049" width="6" style="34" customWidth="1"/>
    <col min="2050" max="2050" width="56.85546875" style="34" customWidth="1"/>
    <col min="2051" max="2051" width="7.140625" style="34" customWidth="1"/>
    <col min="2052" max="2052" width="10" style="34" customWidth="1"/>
    <col min="2053" max="2053" width="7.7109375" style="34" customWidth="1"/>
    <col min="2054" max="2054" width="8.140625" style="34" customWidth="1"/>
    <col min="2055" max="2056" width="9.140625" style="34" customWidth="1"/>
    <col min="2057" max="2057" width="9.7109375" style="34" customWidth="1"/>
    <col min="2058" max="2059" width="9.140625" style="34" customWidth="1"/>
    <col min="2060" max="2061" width="10.28515625" style="34" customWidth="1"/>
    <col min="2062" max="2062" width="10.5703125" style="34" customWidth="1"/>
    <col min="2063" max="2063" width="11.5703125" style="34"/>
    <col min="2064" max="2302" width="9.140625" style="34" customWidth="1"/>
    <col min="2303" max="2304" width="11.5703125" style="34"/>
    <col min="2305" max="2305" width="6" style="34" customWidth="1"/>
    <col min="2306" max="2306" width="56.85546875" style="34" customWidth="1"/>
    <col min="2307" max="2307" width="7.140625" style="34" customWidth="1"/>
    <col min="2308" max="2308" width="10" style="34" customWidth="1"/>
    <col min="2309" max="2309" width="7.7109375" style="34" customWidth="1"/>
    <col min="2310" max="2310" width="8.140625" style="34" customWidth="1"/>
    <col min="2311" max="2312" width="9.140625" style="34" customWidth="1"/>
    <col min="2313" max="2313" width="9.7109375" style="34" customWidth="1"/>
    <col min="2314" max="2315" width="9.140625" style="34" customWidth="1"/>
    <col min="2316" max="2317" width="10.28515625" style="34" customWidth="1"/>
    <col min="2318" max="2318" width="10.5703125" style="34" customWidth="1"/>
    <col min="2319" max="2319" width="11.5703125" style="34"/>
    <col min="2320" max="2558" width="9.140625" style="34" customWidth="1"/>
    <col min="2559" max="2560" width="11.5703125" style="34"/>
    <col min="2561" max="2561" width="6" style="34" customWidth="1"/>
    <col min="2562" max="2562" width="56.85546875" style="34" customWidth="1"/>
    <col min="2563" max="2563" width="7.140625" style="34" customWidth="1"/>
    <col min="2564" max="2564" width="10" style="34" customWidth="1"/>
    <col min="2565" max="2565" width="7.7109375" style="34" customWidth="1"/>
    <col min="2566" max="2566" width="8.140625" style="34" customWidth="1"/>
    <col min="2567" max="2568" width="9.140625" style="34" customWidth="1"/>
    <col min="2569" max="2569" width="9.7109375" style="34" customWidth="1"/>
    <col min="2570" max="2571" width="9.140625" style="34" customWidth="1"/>
    <col min="2572" max="2573" width="10.28515625" style="34" customWidth="1"/>
    <col min="2574" max="2574" width="10.5703125" style="34" customWidth="1"/>
    <col min="2575" max="2575" width="11.5703125" style="34"/>
    <col min="2576" max="2814" width="9.140625" style="34" customWidth="1"/>
    <col min="2815" max="2816" width="11.5703125" style="34"/>
    <col min="2817" max="2817" width="6" style="34" customWidth="1"/>
    <col min="2818" max="2818" width="56.85546875" style="34" customWidth="1"/>
    <col min="2819" max="2819" width="7.140625" style="34" customWidth="1"/>
    <col min="2820" max="2820" width="10" style="34" customWidth="1"/>
    <col min="2821" max="2821" width="7.7109375" style="34" customWidth="1"/>
    <col min="2822" max="2822" width="8.140625" style="34" customWidth="1"/>
    <col min="2823" max="2824" width="9.140625" style="34" customWidth="1"/>
    <col min="2825" max="2825" width="9.7109375" style="34" customWidth="1"/>
    <col min="2826" max="2827" width="9.140625" style="34" customWidth="1"/>
    <col min="2828" max="2829" width="10.28515625" style="34" customWidth="1"/>
    <col min="2830" max="2830" width="10.5703125" style="34" customWidth="1"/>
    <col min="2831" max="2831" width="11.5703125" style="34"/>
    <col min="2832" max="3070" width="9.140625" style="34" customWidth="1"/>
    <col min="3071" max="3072" width="11.5703125" style="34"/>
    <col min="3073" max="3073" width="6" style="34" customWidth="1"/>
    <col min="3074" max="3074" width="56.85546875" style="34" customWidth="1"/>
    <col min="3075" max="3075" width="7.140625" style="34" customWidth="1"/>
    <col min="3076" max="3076" width="10" style="34" customWidth="1"/>
    <col min="3077" max="3077" width="7.7109375" style="34" customWidth="1"/>
    <col min="3078" max="3078" width="8.140625" style="34" customWidth="1"/>
    <col min="3079" max="3080" width="9.140625" style="34" customWidth="1"/>
    <col min="3081" max="3081" width="9.7109375" style="34" customWidth="1"/>
    <col min="3082" max="3083" width="9.140625" style="34" customWidth="1"/>
    <col min="3084" max="3085" width="10.28515625" style="34" customWidth="1"/>
    <col min="3086" max="3086" width="10.5703125" style="34" customWidth="1"/>
    <col min="3087" max="3087" width="11.5703125" style="34"/>
    <col min="3088" max="3326" width="9.140625" style="34" customWidth="1"/>
    <col min="3327" max="3328" width="11.5703125" style="34"/>
    <col min="3329" max="3329" width="6" style="34" customWidth="1"/>
    <col min="3330" max="3330" width="56.85546875" style="34" customWidth="1"/>
    <col min="3331" max="3331" width="7.140625" style="34" customWidth="1"/>
    <col min="3332" max="3332" width="10" style="34" customWidth="1"/>
    <col min="3333" max="3333" width="7.7109375" style="34" customWidth="1"/>
    <col min="3334" max="3334" width="8.140625" style="34" customWidth="1"/>
    <col min="3335" max="3336" width="9.140625" style="34" customWidth="1"/>
    <col min="3337" max="3337" width="9.7109375" style="34" customWidth="1"/>
    <col min="3338" max="3339" width="9.140625" style="34" customWidth="1"/>
    <col min="3340" max="3341" width="10.28515625" style="34" customWidth="1"/>
    <col min="3342" max="3342" width="10.5703125" style="34" customWidth="1"/>
    <col min="3343" max="3343" width="11.5703125" style="34"/>
    <col min="3344" max="3582" width="9.140625" style="34" customWidth="1"/>
    <col min="3583" max="3584" width="11.5703125" style="34"/>
    <col min="3585" max="3585" width="6" style="34" customWidth="1"/>
    <col min="3586" max="3586" width="56.85546875" style="34" customWidth="1"/>
    <col min="3587" max="3587" width="7.140625" style="34" customWidth="1"/>
    <col min="3588" max="3588" width="10" style="34" customWidth="1"/>
    <col min="3589" max="3589" width="7.7109375" style="34" customWidth="1"/>
    <col min="3590" max="3590" width="8.140625" style="34" customWidth="1"/>
    <col min="3591" max="3592" width="9.140625" style="34" customWidth="1"/>
    <col min="3593" max="3593" width="9.7109375" style="34" customWidth="1"/>
    <col min="3594" max="3595" width="9.140625" style="34" customWidth="1"/>
    <col min="3596" max="3597" width="10.28515625" style="34" customWidth="1"/>
    <col min="3598" max="3598" width="10.5703125" style="34" customWidth="1"/>
    <col min="3599" max="3599" width="11.5703125" style="34"/>
    <col min="3600" max="3838" width="9.140625" style="34" customWidth="1"/>
    <col min="3839" max="3840" width="11.5703125" style="34"/>
    <col min="3841" max="3841" width="6" style="34" customWidth="1"/>
    <col min="3842" max="3842" width="56.85546875" style="34" customWidth="1"/>
    <col min="3843" max="3843" width="7.140625" style="34" customWidth="1"/>
    <col min="3844" max="3844" width="10" style="34" customWidth="1"/>
    <col min="3845" max="3845" width="7.7109375" style="34" customWidth="1"/>
    <col min="3846" max="3846" width="8.140625" style="34" customWidth="1"/>
    <col min="3847" max="3848" width="9.140625" style="34" customWidth="1"/>
    <col min="3849" max="3849" width="9.7109375" style="34" customWidth="1"/>
    <col min="3850" max="3851" width="9.140625" style="34" customWidth="1"/>
    <col min="3852" max="3853" width="10.28515625" style="34" customWidth="1"/>
    <col min="3854" max="3854" width="10.5703125" style="34" customWidth="1"/>
    <col min="3855" max="3855" width="11.5703125" style="34"/>
    <col min="3856" max="4094" width="9.140625" style="34" customWidth="1"/>
    <col min="4095" max="4096" width="11.5703125" style="34"/>
    <col min="4097" max="4097" width="6" style="34" customWidth="1"/>
    <col min="4098" max="4098" width="56.85546875" style="34" customWidth="1"/>
    <col min="4099" max="4099" width="7.140625" style="34" customWidth="1"/>
    <col min="4100" max="4100" width="10" style="34" customWidth="1"/>
    <col min="4101" max="4101" width="7.7109375" style="34" customWidth="1"/>
    <col min="4102" max="4102" width="8.140625" style="34" customWidth="1"/>
    <col min="4103" max="4104" width="9.140625" style="34" customWidth="1"/>
    <col min="4105" max="4105" width="9.7109375" style="34" customWidth="1"/>
    <col min="4106" max="4107" width="9.140625" style="34" customWidth="1"/>
    <col min="4108" max="4109" width="10.28515625" style="34" customWidth="1"/>
    <col min="4110" max="4110" width="10.5703125" style="34" customWidth="1"/>
    <col min="4111" max="4111" width="11.5703125" style="34"/>
    <col min="4112" max="4350" width="9.140625" style="34" customWidth="1"/>
    <col min="4351" max="4352" width="11.5703125" style="34"/>
    <col min="4353" max="4353" width="6" style="34" customWidth="1"/>
    <col min="4354" max="4354" width="56.85546875" style="34" customWidth="1"/>
    <col min="4355" max="4355" width="7.140625" style="34" customWidth="1"/>
    <col min="4356" max="4356" width="10" style="34" customWidth="1"/>
    <col min="4357" max="4357" width="7.7109375" style="34" customWidth="1"/>
    <col min="4358" max="4358" width="8.140625" style="34" customWidth="1"/>
    <col min="4359" max="4360" width="9.140625" style="34" customWidth="1"/>
    <col min="4361" max="4361" width="9.7109375" style="34" customWidth="1"/>
    <col min="4362" max="4363" width="9.140625" style="34" customWidth="1"/>
    <col min="4364" max="4365" width="10.28515625" style="34" customWidth="1"/>
    <col min="4366" max="4366" width="10.5703125" style="34" customWidth="1"/>
    <col min="4367" max="4367" width="11.5703125" style="34"/>
    <col min="4368" max="4606" width="9.140625" style="34" customWidth="1"/>
    <col min="4607" max="4608" width="11.5703125" style="34"/>
    <col min="4609" max="4609" width="6" style="34" customWidth="1"/>
    <col min="4610" max="4610" width="56.85546875" style="34" customWidth="1"/>
    <col min="4611" max="4611" width="7.140625" style="34" customWidth="1"/>
    <col min="4612" max="4612" width="10" style="34" customWidth="1"/>
    <col min="4613" max="4613" width="7.7109375" style="34" customWidth="1"/>
    <col min="4614" max="4614" width="8.140625" style="34" customWidth="1"/>
    <col min="4615" max="4616" width="9.140625" style="34" customWidth="1"/>
    <col min="4617" max="4617" width="9.7109375" style="34" customWidth="1"/>
    <col min="4618" max="4619" width="9.140625" style="34" customWidth="1"/>
    <col min="4620" max="4621" width="10.28515625" style="34" customWidth="1"/>
    <col min="4622" max="4622" width="10.5703125" style="34" customWidth="1"/>
    <col min="4623" max="4623" width="11.5703125" style="34"/>
    <col min="4624" max="4862" width="9.140625" style="34" customWidth="1"/>
    <col min="4863" max="4864" width="11.5703125" style="34"/>
    <col min="4865" max="4865" width="6" style="34" customWidth="1"/>
    <col min="4866" max="4866" width="56.85546875" style="34" customWidth="1"/>
    <col min="4867" max="4867" width="7.140625" style="34" customWidth="1"/>
    <col min="4868" max="4868" width="10" style="34" customWidth="1"/>
    <col min="4869" max="4869" width="7.7109375" style="34" customWidth="1"/>
    <col min="4870" max="4870" width="8.140625" style="34" customWidth="1"/>
    <col min="4871" max="4872" width="9.140625" style="34" customWidth="1"/>
    <col min="4873" max="4873" width="9.7109375" style="34" customWidth="1"/>
    <col min="4874" max="4875" width="9.140625" style="34" customWidth="1"/>
    <col min="4876" max="4877" width="10.28515625" style="34" customWidth="1"/>
    <col min="4878" max="4878" width="10.5703125" style="34" customWidth="1"/>
    <col min="4879" max="4879" width="11.5703125" style="34"/>
    <col min="4880" max="5118" width="9.140625" style="34" customWidth="1"/>
    <col min="5119" max="5120" width="11.5703125" style="34"/>
    <col min="5121" max="5121" width="6" style="34" customWidth="1"/>
    <col min="5122" max="5122" width="56.85546875" style="34" customWidth="1"/>
    <col min="5123" max="5123" width="7.140625" style="34" customWidth="1"/>
    <col min="5124" max="5124" width="10" style="34" customWidth="1"/>
    <col min="5125" max="5125" width="7.7109375" style="34" customWidth="1"/>
    <col min="5126" max="5126" width="8.140625" style="34" customWidth="1"/>
    <col min="5127" max="5128" width="9.140625" style="34" customWidth="1"/>
    <col min="5129" max="5129" width="9.7109375" style="34" customWidth="1"/>
    <col min="5130" max="5131" width="9.140625" style="34" customWidth="1"/>
    <col min="5132" max="5133" width="10.28515625" style="34" customWidth="1"/>
    <col min="5134" max="5134" width="10.5703125" style="34" customWidth="1"/>
    <col min="5135" max="5135" width="11.5703125" style="34"/>
    <col min="5136" max="5374" width="9.140625" style="34" customWidth="1"/>
    <col min="5375" max="5376" width="11.5703125" style="34"/>
    <col min="5377" max="5377" width="6" style="34" customWidth="1"/>
    <col min="5378" max="5378" width="56.85546875" style="34" customWidth="1"/>
    <col min="5379" max="5379" width="7.140625" style="34" customWidth="1"/>
    <col min="5380" max="5380" width="10" style="34" customWidth="1"/>
    <col min="5381" max="5381" width="7.7109375" style="34" customWidth="1"/>
    <col min="5382" max="5382" width="8.140625" style="34" customWidth="1"/>
    <col min="5383" max="5384" width="9.140625" style="34" customWidth="1"/>
    <col min="5385" max="5385" width="9.7109375" style="34" customWidth="1"/>
    <col min="5386" max="5387" width="9.140625" style="34" customWidth="1"/>
    <col min="5388" max="5389" width="10.28515625" style="34" customWidth="1"/>
    <col min="5390" max="5390" width="10.5703125" style="34" customWidth="1"/>
    <col min="5391" max="5391" width="11.5703125" style="34"/>
    <col min="5392" max="5630" width="9.140625" style="34" customWidth="1"/>
    <col min="5631" max="5632" width="11.5703125" style="34"/>
    <col min="5633" max="5633" width="6" style="34" customWidth="1"/>
    <col min="5634" max="5634" width="56.85546875" style="34" customWidth="1"/>
    <col min="5635" max="5635" width="7.140625" style="34" customWidth="1"/>
    <col min="5636" max="5636" width="10" style="34" customWidth="1"/>
    <col min="5637" max="5637" width="7.7109375" style="34" customWidth="1"/>
    <col min="5638" max="5638" width="8.140625" style="34" customWidth="1"/>
    <col min="5639" max="5640" width="9.140625" style="34" customWidth="1"/>
    <col min="5641" max="5641" width="9.7109375" style="34" customWidth="1"/>
    <col min="5642" max="5643" width="9.140625" style="34" customWidth="1"/>
    <col min="5644" max="5645" width="10.28515625" style="34" customWidth="1"/>
    <col min="5646" max="5646" width="10.5703125" style="34" customWidth="1"/>
    <col min="5647" max="5647" width="11.5703125" style="34"/>
    <col min="5648" max="5886" width="9.140625" style="34" customWidth="1"/>
    <col min="5887" max="5888" width="11.5703125" style="34"/>
    <col min="5889" max="5889" width="6" style="34" customWidth="1"/>
    <col min="5890" max="5890" width="56.85546875" style="34" customWidth="1"/>
    <col min="5891" max="5891" width="7.140625" style="34" customWidth="1"/>
    <col min="5892" max="5892" width="10" style="34" customWidth="1"/>
    <col min="5893" max="5893" width="7.7109375" style="34" customWidth="1"/>
    <col min="5894" max="5894" width="8.140625" style="34" customWidth="1"/>
    <col min="5895" max="5896" width="9.140625" style="34" customWidth="1"/>
    <col min="5897" max="5897" width="9.7109375" style="34" customWidth="1"/>
    <col min="5898" max="5899" width="9.140625" style="34" customWidth="1"/>
    <col min="5900" max="5901" width="10.28515625" style="34" customWidth="1"/>
    <col min="5902" max="5902" width="10.5703125" style="34" customWidth="1"/>
    <col min="5903" max="5903" width="11.5703125" style="34"/>
    <col min="5904" max="6142" width="9.140625" style="34" customWidth="1"/>
    <col min="6143" max="6144" width="11.5703125" style="34"/>
    <col min="6145" max="6145" width="6" style="34" customWidth="1"/>
    <col min="6146" max="6146" width="56.85546875" style="34" customWidth="1"/>
    <col min="6147" max="6147" width="7.140625" style="34" customWidth="1"/>
    <col min="6148" max="6148" width="10" style="34" customWidth="1"/>
    <col min="6149" max="6149" width="7.7109375" style="34" customWidth="1"/>
    <col min="6150" max="6150" width="8.140625" style="34" customWidth="1"/>
    <col min="6151" max="6152" width="9.140625" style="34" customWidth="1"/>
    <col min="6153" max="6153" width="9.7109375" style="34" customWidth="1"/>
    <col min="6154" max="6155" width="9.140625" style="34" customWidth="1"/>
    <col min="6156" max="6157" width="10.28515625" style="34" customWidth="1"/>
    <col min="6158" max="6158" width="10.5703125" style="34" customWidth="1"/>
    <col min="6159" max="6159" width="11.5703125" style="34"/>
    <col min="6160" max="6398" width="9.140625" style="34" customWidth="1"/>
    <col min="6399" max="6400" width="11.5703125" style="34"/>
    <col min="6401" max="6401" width="6" style="34" customWidth="1"/>
    <col min="6402" max="6402" width="56.85546875" style="34" customWidth="1"/>
    <col min="6403" max="6403" width="7.140625" style="34" customWidth="1"/>
    <col min="6404" max="6404" width="10" style="34" customWidth="1"/>
    <col min="6405" max="6405" width="7.7109375" style="34" customWidth="1"/>
    <col min="6406" max="6406" width="8.140625" style="34" customWidth="1"/>
    <col min="6407" max="6408" width="9.140625" style="34" customWidth="1"/>
    <col min="6409" max="6409" width="9.7109375" style="34" customWidth="1"/>
    <col min="6410" max="6411" width="9.140625" style="34" customWidth="1"/>
    <col min="6412" max="6413" width="10.28515625" style="34" customWidth="1"/>
    <col min="6414" max="6414" width="10.5703125" style="34" customWidth="1"/>
    <col min="6415" max="6415" width="11.5703125" style="34"/>
    <col min="6416" max="6654" width="9.140625" style="34" customWidth="1"/>
    <col min="6655" max="6656" width="11.5703125" style="34"/>
    <col min="6657" max="6657" width="6" style="34" customWidth="1"/>
    <col min="6658" max="6658" width="56.85546875" style="34" customWidth="1"/>
    <col min="6659" max="6659" width="7.140625" style="34" customWidth="1"/>
    <col min="6660" max="6660" width="10" style="34" customWidth="1"/>
    <col min="6661" max="6661" width="7.7109375" style="34" customWidth="1"/>
    <col min="6662" max="6662" width="8.140625" style="34" customWidth="1"/>
    <col min="6663" max="6664" width="9.140625" style="34" customWidth="1"/>
    <col min="6665" max="6665" width="9.7109375" style="34" customWidth="1"/>
    <col min="6666" max="6667" width="9.140625" style="34" customWidth="1"/>
    <col min="6668" max="6669" width="10.28515625" style="34" customWidth="1"/>
    <col min="6670" max="6670" width="10.5703125" style="34" customWidth="1"/>
    <col min="6671" max="6671" width="11.5703125" style="34"/>
    <col min="6672" max="6910" width="9.140625" style="34" customWidth="1"/>
    <col min="6911" max="6912" width="11.5703125" style="34"/>
    <col min="6913" max="6913" width="6" style="34" customWidth="1"/>
    <col min="6914" max="6914" width="56.85546875" style="34" customWidth="1"/>
    <col min="6915" max="6915" width="7.140625" style="34" customWidth="1"/>
    <col min="6916" max="6916" width="10" style="34" customWidth="1"/>
    <col min="6917" max="6917" width="7.7109375" style="34" customWidth="1"/>
    <col min="6918" max="6918" width="8.140625" style="34" customWidth="1"/>
    <col min="6919" max="6920" width="9.140625" style="34" customWidth="1"/>
    <col min="6921" max="6921" width="9.7109375" style="34" customWidth="1"/>
    <col min="6922" max="6923" width="9.140625" style="34" customWidth="1"/>
    <col min="6924" max="6925" width="10.28515625" style="34" customWidth="1"/>
    <col min="6926" max="6926" width="10.5703125" style="34" customWidth="1"/>
    <col min="6927" max="6927" width="11.5703125" style="34"/>
    <col min="6928" max="7166" width="9.140625" style="34" customWidth="1"/>
    <col min="7167" max="7168" width="11.5703125" style="34"/>
    <col min="7169" max="7169" width="6" style="34" customWidth="1"/>
    <col min="7170" max="7170" width="56.85546875" style="34" customWidth="1"/>
    <col min="7171" max="7171" width="7.140625" style="34" customWidth="1"/>
    <col min="7172" max="7172" width="10" style="34" customWidth="1"/>
    <col min="7173" max="7173" width="7.7109375" style="34" customWidth="1"/>
    <col min="7174" max="7174" width="8.140625" style="34" customWidth="1"/>
    <col min="7175" max="7176" width="9.140625" style="34" customWidth="1"/>
    <col min="7177" max="7177" width="9.7109375" style="34" customWidth="1"/>
    <col min="7178" max="7179" width="9.140625" style="34" customWidth="1"/>
    <col min="7180" max="7181" width="10.28515625" style="34" customWidth="1"/>
    <col min="7182" max="7182" width="10.5703125" style="34" customWidth="1"/>
    <col min="7183" max="7183" width="11.5703125" style="34"/>
    <col min="7184" max="7422" width="9.140625" style="34" customWidth="1"/>
    <col min="7423" max="7424" width="11.5703125" style="34"/>
    <col min="7425" max="7425" width="6" style="34" customWidth="1"/>
    <col min="7426" max="7426" width="56.85546875" style="34" customWidth="1"/>
    <col min="7427" max="7427" width="7.140625" style="34" customWidth="1"/>
    <col min="7428" max="7428" width="10" style="34" customWidth="1"/>
    <col min="7429" max="7429" width="7.7109375" style="34" customWidth="1"/>
    <col min="7430" max="7430" width="8.140625" style="34" customWidth="1"/>
    <col min="7431" max="7432" width="9.140625" style="34" customWidth="1"/>
    <col min="7433" max="7433" width="9.7109375" style="34" customWidth="1"/>
    <col min="7434" max="7435" width="9.140625" style="34" customWidth="1"/>
    <col min="7436" max="7437" width="10.28515625" style="34" customWidth="1"/>
    <col min="7438" max="7438" width="10.5703125" style="34" customWidth="1"/>
    <col min="7439" max="7439" width="11.5703125" style="34"/>
    <col min="7440" max="7678" width="9.140625" style="34" customWidth="1"/>
    <col min="7679" max="7680" width="11.5703125" style="34"/>
    <col min="7681" max="7681" width="6" style="34" customWidth="1"/>
    <col min="7682" max="7682" width="56.85546875" style="34" customWidth="1"/>
    <col min="7683" max="7683" width="7.140625" style="34" customWidth="1"/>
    <col min="7684" max="7684" width="10" style="34" customWidth="1"/>
    <col min="7685" max="7685" width="7.7109375" style="34" customWidth="1"/>
    <col min="7686" max="7686" width="8.140625" style="34" customWidth="1"/>
    <col min="7687" max="7688" width="9.140625" style="34" customWidth="1"/>
    <col min="7689" max="7689" width="9.7109375" style="34" customWidth="1"/>
    <col min="7690" max="7691" width="9.140625" style="34" customWidth="1"/>
    <col min="7692" max="7693" width="10.28515625" style="34" customWidth="1"/>
    <col min="7694" max="7694" width="10.5703125" style="34" customWidth="1"/>
    <col min="7695" max="7695" width="11.5703125" style="34"/>
    <col min="7696" max="7934" width="9.140625" style="34" customWidth="1"/>
    <col min="7935" max="7936" width="11.5703125" style="34"/>
    <col min="7937" max="7937" width="6" style="34" customWidth="1"/>
    <col min="7938" max="7938" width="56.85546875" style="34" customWidth="1"/>
    <col min="7939" max="7939" width="7.140625" style="34" customWidth="1"/>
    <col min="7940" max="7940" width="10" style="34" customWidth="1"/>
    <col min="7941" max="7941" width="7.7109375" style="34" customWidth="1"/>
    <col min="7942" max="7942" width="8.140625" style="34" customWidth="1"/>
    <col min="7943" max="7944" width="9.140625" style="34" customWidth="1"/>
    <col min="7945" max="7945" width="9.7109375" style="34" customWidth="1"/>
    <col min="7946" max="7947" width="9.140625" style="34" customWidth="1"/>
    <col min="7948" max="7949" width="10.28515625" style="34" customWidth="1"/>
    <col min="7950" max="7950" width="10.5703125" style="34" customWidth="1"/>
    <col min="7951" max="7951" width="11.5703125" style="34"/>
    <col min="7952" max="8190" width="9.140625" style="34" customWidth="1"/>
    <col min="8191" max="8192" width="11.5703125" style="34"/>
    <col min="8193" max="8193" width="6" style="34" customWidth="1"/>
    <col min="8194" max="8194" width="56.85546875" style="34" customWidth="1"/>
    <col min="8195" max="8195" width="7.140625" style="34" customWidth="1"/>
    <col min="8196" max="8196" width="10" style="34" customWidth="1"/>
    <col min="8197" max="8197" width="7.7109375" style="34" customWidth="1"/>
    <col min="8198" max="8198" width="8.140625" style="34" customWidth="1"/>
    <col min="8199" max="8200" width="9.140625" style="34" customWidth="1"/>
    <col min="8201" max="8201" width="9.7109375" style="34" customWidth="1"/>
    <col min="8202" max="8203" width="9.140625" style="34" customWidth="1"/>
    <col min="8204" max="8205" width="10.28515625" style="34" customWidth="1"/>
    <col min="8206" max="8206" width="10.5703125" style="34" customWidth="1"/>
    <col min="8207" max="8207" width="11.5703125" style="34"/>
    <col min="8208" max="8446" width="9.140625" style="34" customWidth="1"/>
    <col min="8447" max="8448" width="11.5703125" style="34"/>
    <col min="8449" max="8449" width="6" style="34" customWidth="1"/>
    <col min="8450" max="8450" width="56.85546875" style="34" customWidth="1"/>
    <col min="8451" max="8451" width="7.140625" style="34" customWidth="1"/>
    <col min="8452" max="8452" width="10" style="34" customWidth="1"/>
    <col min="8453" max="8453" width="7.7109375" style="34" customWidth="1"/>
    <col min="8454" max="8454" width="8.140625" style="34" customWidth="1"/>
    <col min="8455" max="8456" width="9.140625" style="34" customWidth="1"/>
    <col min="8457" max="8457" width="9.7109375" style="34" customWidth="1"/>
    <col min="8458" max="8459" width="9.140625" style="34" customWidth="1"/>
    <col min="8460" max="8461" width="10.28515625" style="34" customWidth="1"/>
    <col min="8462" max="8462" width="10.5703125" style="34" customWidth="1"/>
    <col min="8463" max="8463" width="11.5703125" style="34"/>
    <col min="8464" max="8702" width="9.140625" style="34" customWidth="1"/>
    <col min="8703" max="8704" width="11.5703125" style="34"/>
    <col min="8705" max="8705" width="6" style="34" customWidth="1"/>
    <col min="8706" max="8706" width="56.85546875" style="34" customWidth="1"/>
    <col min="8707" max="8707" width="7.140625" style="34" customWidth="1"/>
    <col min="8708" max="8708" width="10" style="34" customWidth="1"/>
    <col min="8709" max="8709" width="7.7109375" style="34" customWidth="1"/>
    <col min="8710" max="8710" width="8.140625" style="34" customWidth="1"/>
    <col min="8711" max="8712" width="9.140625" style="34" customWidth="1"/>
    <col min="8713" max="8713" width="9.7109375" style="34" customWidth="1"/>
    <col min="8714" max="8715" width="9.140625" style="34" customWidth="1"/>
    <col min="8716" max="8717" width="10.28515625" style="34" customWidth="1"/>
    <col min="8718" max="8718" width="10.5703125" style="34" customWidth="1"/>
    <col min="8719" max="8719" width="11.5703125" style="34"/>
    <col min="8720" max="8958" width="9.140625" style="34" customWidth="1"/>
    <col min="8959" max="8960" width="11.5703125" style="34"/>
    <col min="8961" max="8961" width="6" style="34" customWidth="1"/>
    <col min="8962" max="8962" width="56.85546875" style="34" customWidth="1"/>
    <col min="8963" max="8963" width="7.140625" style="34" customWidth="1"/>
    <col min="8964" max="8964" width="10" style="34" customWidth="1"/>
    <col min="8965" max="8965" width="7.7109375" style="34" customWidth="1"/>
    <col min="8966" max="8966" width="8.140625" style="34" customWidth="1"/>
    <col min="8967" max="8968" width="9.140625" style="34" customWidth="1"/>
    <col min="8969" max="8969" width="9.7109375" style="34" customWidth="1"/>
    <col min="8970" max="8971" width="9.140625" style="34" customWidth="1"/>
    <col min="8972" max="8973" width="10.28515625" style="34" customWidth="1"/>
    <col min="8974" max="8974" width="10.5703125" style="34" customWidth="1"/>
    <col min="8975" max="8975" width="11.5703125" style="34"/>
    <col min="8976" max="9214" width="9.140625" style="34" customWidth="1"/>
    <col min="9215" max="9216" width="11.5703125" style="34"/>
    <col min="9217" max="9217" width="6" style="34" customWidth="1"/>
    <col min="9218" max="9218" width="56.85546875" style="34" customWidth="1"/>
    <col min="9219" max="9219" width="7.140625" style="34" customWidth="1"/>
    <col min="9220" max="9220" width="10" style="34" customWidth="1"/>
    <col min="9221" max="9221" width="7.7109375" style="34" customWidth="1"/>
    <col min="9222" max="9222" width="8.140625" style="34" customWidth="1"/>
    <col min="9223" max="9224" width="9.140625" style="34" customWidth="1"/>
    <col min="9225" max="9225" width="9.7109375" style="34" customWidth="1"/>
    <col min="9226" max="9227" width="9.140625" style="34" customWidth="1"/>
    <col min="9228" max="9229" width="10.28515625" style="34" customWidth="1"/>
    <col min="9230" max="9230" width="10.5703125" style="34" customWidth="1"/>
    <col min="9231" max="9231" width="11.5703125" style="34"/>
    <col min="9232" max="9470" width="9.140625" style="34" customWidth="1"/>
    <col min="9471" max="9472" width="11.5703125" style="34"/>
    <col min="9473" max="9473" width="6" style="34" customWidth="1"/>
    <col min="9474" max="9474" width="56.85546875" style="34" customWidth="1"/>
    <col min="9475" max="9475" width="7.140625" style="34" customWidth="1"/>
    <col min="9476" max="9476" width="10" style="34" customWidth="1"/>
    <col min="9477" max="9477" width="7.7109375" style="34" customWidth="1"/>
    <col min="9478" max="9478" width="8.140625" style="34" customWidth="1"/>
    <col min="9479" max="9480" width="9.140625" style="34" customWidth="1"/>
    <col min="9481" max="9481" width="9.7109375" style="34" customWidth="1"/>
    <col min="9482" max="9483" width="9.140625" style="34" customWidth="1"/>
    <col min="9484" max="9485" width="10.28515625" style="34" customWidth="1"/>
    <col min="9486" max="9486" width="10.5703125" style="34" customWidth="1"/>
    <col min="9487" max="9487" width="11.5703125" style="34"/>
    <col min="9488" max="9726" width="9.140625" style="34" customWidth="1"/>
    <col min="9727" max="9728" width="11.5703125" style="34"/>
    <col min="9729" max="9729" width="6" style="34" customWidth="1"/>
    <col min="9730" max="9730" width="56.85546875" style="34" customWidth="1"/>
    <col min="9731" max="9731" width="7.140625" style="34" customWidth="1"/>
    <col min="9732" max="9732" width="10" style="34" customWidth="1"/>
    <col min="9733" max="9733" width="7.7109375" style="34" customWidth="1"/>
    <col min="9734" max="9734" width="8.140625" style="34" customWidth="1"/>
    <col min="9735" max="9736" width="9.140625" style="34" customWidth="1"/>
    <col min="9737" max="9737" width="9.7109375" style="34" customWidth="1"/>
    <col min="9738" max="9739" width="9.140625" style="34" customWidth="1"/>
    <col min="9740" max="9741" width="10.28515625" style="34" customWidth="1"/>
    <col min="9742" max="9742" width="10.5703125" style="34" customWidth="1"/>
    <col min="9743" max="9743" width="11.5703125" style="34"/>
    <col min="9744" max="9982" width="9.140625" style="34" customWidth="1"/>
    <col min="9983" max="9984" width="11.5703125" style="34"/>
    <col min="9985" max="9985" width="6" style="34" customWidth="1"/>
    <col min="9986" max="9986" width="56.85546875" style="34" customWidth="1"/>
    <col min="9987" max="9987" width="7.140625" style="34" customWidth="1"/>
    <col min="9988" max="9988" width="10" style="34" customWidth="1"/>
    <col min="9989" max="9989" width="7.7109375" style="34" customWidth="1"/>
    <col min="9990" max="9990" width="8.140625" style="34" customWidth="1"/>
    <col min="9991" max="9992" width="9.140625" style="34" customWidth="1"/>
    <col min="9993" max="9993" width="9.7109375" style="34" customWidth="1"/>
    <col min="9994" max="9995" width="9.140625" style="34" customWidth="1"/>
    <col min="9996" max="9997" width="10.28515625" style="34" customWidth="1"/>
    <col min="9998" max="9998" width="10.5703125" style="34" customWidth="1"/>
    <col min="9999" max="9999" width="11.5703125" style="34"/>
    <col min="10000" max="10238" width="9.140625" style="34" customWidth="1"/>
    <col min="10239" max="10240" width="11.5703125" style="34"/>
    <col min="10241" max="10241" width="6" style="34" customWidth="1"/>
    <col min="10242" max="10242" width="56.85546875" style="34" customWidth="1"/>
    <col min="10243" max="10243" width="7.140625" style="34" customWidth="1"/>
    <col min="10244" max="10244" width="10" style="34" customWidth="1"/>
    <col min="10245" max="10245" width="7.7109375" style="34" customWidth="1"/>
    <col min="10246" max="10246" width="8.140625" style="34" customWidth="1"/>
    <col min="10247" max="10248" width="9.140625" style="34" customWidth="1"/>
    <col min="10249" max="10249" width="9.7109375" style="34" customWidth="1"/>
    <col min="10250" max="10251" width="9.140625" style="34" customWidth="1"/>
    <col min="10252" max="10253" width="10.28515625" style="34" customWidth="1"/>
    <col min="10254" max="10254" width="10.5703125" style="34" customWidth="1"/>
    <col min="10255" max="10255" width="11.5703125" style="34"/>
    <col min="10256" max="10494" width="9.140625" style="34" customWidth="1"/>
    <col min="10495" max="10496" width="11.5703125" style="34"/>
    <col min="10497" max="10497" width="6" style="34" customWidth="1"/>
    <col min="10498" max="10498" width="56.85546875" style="34" customWidth="1"/>
    <col min="10499" max="10499" width="7.140625" style="34" customWidth="1"/>
    <col min="10500" max="10500" width="10" style="34" customWidth="1"/>
    <col min="10501" max="10501" width="7.7109375" style="34" customWidth="1"/>
    <col min="10502" max="10502" width="8.140625" style="34" customWidth="1"/>
    <col min="10503" max="10504" width="9.140625" style="34" customWidth="1"/>
    <col min="10505" max="10505" width="9.7109375" style="34" customWidth="1"/>
    <col min="10506" max="10507" width="9.140625" style="34" customWidth="1"/>
    <col min="10508" max="10509" width="10.28515625" style="34" customWidth="1"/>
    <col min="10510" max="10510" width="10.5703125" style="34" customWidth="1"/>
    <col min="10511" max="10511" width="11.5703125" style="34"/>
    <col min="10512" max="10750" width="9.140625" style="34" customWidth="1"/>
    <col min="10751" max="10752" width="11.5703125" style="34"/>
    <col min="10753" max="10753" width="6" style="34" customWidth="1"/>
    <col min="10754" max="10754" width="56.85546875" style="34" customWidth="1"/>
    <col min="10755" max="10755" width="7.140625" style="34" customWidth="1"/>
    <col min="10756" max="10756" width="10" style="34" customWidth="1"/>
    <col min="10757" max="10757" width="7.7109375" style="34" customWidth="1"/>
    <col min="10758" max="10758" width="8.140625" style="34" customWidth="1"/>
    <col min="10759" max="10760" width="9.140625" style="34" customWidth="1"/>
    <col min="10761" max="10761" width="9.7109375" style="34" customWidth="1"/>
    <col min="10762" max="10763" width="9.140625" style="34" customWidth="1"/>
    <col min="10764" max="10765" width="10.28515625" style="34" customWidth="1"/>
    <col min="10766" max="10766" width="10.5703125" style="34" customWidth="1"/>
    <col min="10767" max="10767" width="11.5703125" style="34"/>
    <col min="10768" max="11006" width="9.140625" style="34" customWidth="1"/>
    <col min="11007" max="11008" width="11.5703125" style="34"/>
    <col min="11009" max="11009" width="6" style="34" customWidth="1"/>
    <col min="11010" max="11010" width="56.85546875" style="34" customWidth="1"/>
    <col min="11011" max="11011" width="7.140625" style="34" customWidth="1"/>
    <col min="11012" max="11012" width="10" style="34" customWidth="1"/>
    <col min="11013" max="11013" width="7.7109375" style="34" customWidth="1"/>
    <col min="11014" max="11014" width="8.140625" style="34" customWidth="1"/>
    <col min="11015" max="11016" width="9.140625" style="34" customWidth="1"/>
    <col min="11017" max="11017" width="9.7109375" style="34" customWidth="1"/>
    <col min="11018" max="11019" width="9.140625" style="34" customWidth="1"/>
    <col min="11020" max="11021" width="10.28515625" style="34" customWidth="1"/>
    <col min="11022" max="11022" width="10.5703125" style="34" customWidth="1"/>
    <col min="11023" max="11023" width="11.5703125" style="34"/>
    <col min="11024" max="11262" width="9.140625" style="34" customWidth="1"/>
    <col min="11263" max="11264" width="11.5703125" style="34"/>
    <col min="11265" max="11265" width="6" style="34" customWidth="1"/>
    <col min="11266" max="11266" width="56.85546875" style="34" customWidth="1"/>
    <col min="11267" max="11267" width="7.140625" style="34" customWidth="1"/>
    <col min="11268" max="11268" width="10" style="34" customWidth="1"/>
    <col min="11269" max="11269" width="7.7109375" style="34" customWidth="1"/>
    <col min="11270" max="11270" width="8.140625" style="34" customWidth="1"/>
    <col min="11271" max="11272" width="9.140625" style="34" customWidth="1"/>
    <col min="11273" max="11273" width="9.7109375" style="34" customWidth="1"/>
    <col min="11274" max="11275" width="9.140625" style="34" customWidth="1"/>
    <col min="11276" max="11277" width="10.28515625" style="34" customWidth="1"/>
    <col min="11278" max="11278" width="10.5703125" style="34" customWidth="1"/>
    <col min="11279" max="11279" width="11.5703125" style="34"/>
    <col min="11280" max="11518" width="9.140625" style="34" customWidth="1"/>
    <col min="11519" max="11520" width="11.5703125" style="34"/>
    <col min="11521" max="11521" width="6" style="34" customWidth="1"/>
    <col min="11522" max="11522" width="56.85546875" style="34" customWidth="1"/>
    <col min="11523" max="11523" width="7.140625" style="34" customWidth="1"/>
    <col min="11524" max="11524" width="10" style="34" customWidth="1"/>
    <col min="11525" max="11525" width="7.7109375" style="34" customWidth="1"/>
    <col min="11526" max="11526" width="8.140625" style="34" customWidth="1"/>
    <col min="11527" max="11528" width="9.140625" style="34" customWidth="1"/>
    <col min="11529" max="11529" width="9.7109375" style="34" customWidth="1"/>
    <col min="11530" max="11531" width="9.140625" style="34" customWidth="1"/>
    <col min="11532" max="11533" width="10.28515625" style="34" customWidth="1"/>
    <col min="11534" max="11534" width="10.5703125" style="34" customWidth="1"/>
    <col min="11535" max="11535" width="11.5703125" style="34"/>
    <col min="11536" max="11774" width="9.140625" style="34" customWidth="1"/>
    <col min="11775" max="11776" width="11.5703125" style="34"/>
    <col min="11777" max="11777" width="6" style="34" customWidth="1"/>
    <col min="11778" max="11778" width="56.85546875" style="34" customWidth="1"/>
    <col min="11779" max="11779" width="7.140625" style="34" customWidth="1"/>
    <col min="11780" max="11780" width="10" style="34" customWidth="1"/>
    <col min="11781" max="11781" width="7.7109375" style="34" customWidth="1"/>
    <col min="11782" max="11782" width="8.140625" style="34" customWidth="1"/>
    <col min="11783" max="11784" width="9.140625" style="34" customWidth="1"/>
    <col min="11785" max="11785" width="9.7109375" style="34" customWidth="1"/>
    <col min="11786" max="11787" width="9.140625" style="34" customWidth="1"/>
    <col min="11788" max="11789" width="10.28515625" style="34" customWidth="1"/>
    <col min="11790" max="11790" width="10.5703125" style="34" customWidth="1"/>
    <col min="11791" max="11791" width="11.5703125" style="34"/>
    <col min="11792" max="12030" width="9.140625" style="34" customWidth="1"/>
    <col min="12031" max="12032" width="11.5703125" style="34"/>
    <col min="12033" max="12033" width="6" style="34" customWidth="1"/>
    <col min="12034" max="12034" width="56.85546875" style="34" customWidth="1"/>
    <col min="12035" max="12035" width="7.140625" style="34" customWidth="1"/>
    <col min="12036" max="12036" width="10" style="34" customWidth="1"/>
    <col min="12037" max="12037" width="7.7109375" style="34" customWidth="1"/>
    <col min="12038" max="12038" width="8.140625" style="34" customWidth="1"/>
    <col min="12039" max="12040" width="9.140625" style="34" customWidth="1"/>
    <col min="12041" max="12041" width="9.7109375" style="34" customWidth="1"/>
    <col min="12042" max="12043" width="9.140625" style="34" customWidth="1"/>
    <col min="12044" max="12045" width="10.28515625" style="34" customWidth="1"/>
    <col min="12046" max="12046" width="10.5703125" style="34" customWidth="1"/>
    <col min="12047" max="12047" width="11.5703125" style="34"/>
    <col min="12048" max="12286" width="9.140625" style="34" customWidth="1"/>
    <col min="12287" max="12288" width="11.5703125" style="34"/>
    <col min="12289" max="12289" width="6" style="34" customWidth="1"/>
    <col min="12290" max="12290" width="56.85546875" style="34" customWidth="1"/>
    <col min="12291" max="12291" width="7.140625" style="34" customWidth="1"/>
    <col min="12292" max="12292" width="10" style="34" customWidth="1"/>
    <col min="12293" max="12293" width="7.7109375" style="34" customWidth="1"/>
    <col min="12294" max="12294" width="8.140625" style="34" customWidth="1"/>
    <col min="12295" max="12296" width="9.140625" style="34" customWidth="1"/>
    <col min="12297" max="12297" width="9.7109375" style="34" customWidth="1"/>
    <col min="12298" max="12299" width="9.140625" style="34" customWidth="1"/>
    <col min="12300" max="12301" width="10.28515625" style="34" customWidth="1"/>
    <col min="12302" max="12302" width="10.5703125" style="34" customWidth="1"/>
    <col min="12303" max="12303" width="11.5703125" style="34"/>
    <col min="12304" max="12542" width="9.140625" style="34" customWidth="1"/>
    <col min="12543" max="12544" width="11.5703125" style="34"/>
    <col min="12545" max="12545" width="6" style="34" customWidth="1"/>
    <col min="12546" max="12546" width="56.85546875" style="34" customWidth="1"/>
    <col min="12547" max="12547" width="7.140625" style="34" customWidth="1"/>
    <col min="12548" max="12548" width="10" style="34" customWidth="1"/>
    <col min="12549" max="12549" width="7.7109375" style="34" customWidth="1"/>
    <col min="12550" max="12550" width="8.140625" style="34" customWidth="1"/>
    <col min="12551" max="12552" width="9.140625" style="34" customWidth="1"/>
    <col min="12553" max="12553" width="9.7109375" style="34" customWidth="1"/>
    <col min="12554" max="12555" width="9.140625" style="34" customWidth="1"/>
    <col min="12556" max="12557" width="10.28515625" style="34" customWidth="1"/>
    <col min="12558" max="12558" width="10.5703125" style="34" customWidth="1"/>
    <col min="12559" max="12559" width="11.5703125" style="34"/>
    <col min="12560" max="12798" width="9.140625" style="34" customWidth="1"/>
    <col min="12799" max="12800" width="11.5703125" style="34"/>
    <col min="12801" max="12801" width="6" style="34" customWidth="1"/>
    <col min="12802" max="12802" width="56.85546875" style="34" customWidth="1"/>
    <col min="12803" max="12803" width="7.140625" style="34" customWidth="1"/>
    <col min="12804" max="12804" width="10" style="34" customWidth="1"/>
    <col min="12805" max="12805" width="7.7109375" style="34" customWidth="1"/>
    <col min="12806" max="12806" width="8.140625" style="34" customWidth="1"/>
    <col min="12807" max="12808" width="9.140625" style="34" customWidth="1"/>
    <col min="12809" max="12809" width="9.7109375" style="34" customWidth="1"/>
    <col min="12810" max="12811" width="9.140625" style="34" customWidth="1"/>
    <col min="12812" max="12813" width="10.28515625" style="34" customWidth="1"/>
    <col min="12814" max="12814" width="10.5703125" style="34" customWidth="1"/>
    <col min="12815" max="12815" width="11.5703125" style="34"/>
    <col min="12816" max="13054" width="9.140625" style="34" customWidth="1"/>
    <col min="13055" max="13056" width="11.5703125" style="34"/>
    <col min="13057" max="13057" width="6" style="34" customWidth="1"/>
    <col min="13058" max="13058" width="56.85546875" style="34" customWidth="1"/>
    <col min="13059" max="13059" width="7.140625" style="34" customWidth="1"/>
    <col min="13060" max="13060" width="10" style="34" customWidth="1"/>
    <col min="13061" max="13061" width="7.7109375" style="34" customWidth="1"/>
    <col min="13062" max="13062" width="8.140625" style="34" customWidth="1"/>
    <col min="13063" max="13064" width="9.140625" style="34" customWidth="1"/>
    <col min="13065" max="13065" width="9.7109375" style="34" customWidth="1"/>
    <col min="13066" max="13067" width="9.140625" style="34" customWidth="1"/>
    <col min="13068" max="13069" width="10.28515625" style="34" customWidth="1"/>
    <col min="13070" max="13070" width="10.5703125" style="34" customWidth="1"/>
    <col min="13071" max="13071" width="11.5703125" style="34"/>
    <col min="13072" max="13310" width="9.140625" style="34" customWidth="1"/>
    <col min="13311" max="13312" width="11.5703125" style="34"/>
    <col min="13313" max="13313" width="6" style="34" customWidth="1"/>
    <col min="13314" max="13314" width="56.85546875" style="34" customWidth="1"/>
    <col min="13315" max="13315" width="7.140625" style="34" customWidth="1"/>
    <col min="13316" max="13316" width="10" style="34" customWidth="1"/>
    <col min="13317" max="13317" width="7.7109375" style="34" customWidth="1"/>
    <col min="13318" max="13318" width="8.140625" style="34" customWidth="1"/>
    <col min="13319" max="13320" width="9.140625" style="34" customWidth="1"/>
    <col min="13321" max="13321" width="9.7109375" style="34" customWidth="1"/>
    <col min="13322" max="13323" width="9.140625" style="34" customWidth="1"/>
    <col min="13324" max="13325" width="10.28515625" style="34" customWidth="1"/>
    <col min="13326" max="13326" width="10.5703125" style="34" customWidth="1"/>
    <col min="13327" max="13327" width="11.5703125" style="34"/>
    <col min="13328" max="13566" width="9.140625" style="34" customWidth="1"/>
    <col min="13567" max="13568" width="11.5703125" style="34"/>
    <col min="13569" max="13569" width="6" style="34" customWidth="1"/>
    <col min="13570" max="13570" width="56.85546875" style="34" customWidth="1"/>
    <col min="13571" max="13571" width="7.140625" style="34" customWidth="1"/>
    <col min="13572" max="13572" width="10" style="34" customWidth="1"/>
    <col min="13573" max="13573" width="7.7109375" style="34" customWidth="1"/>
    <col min="13574" max="13574" width="8.140625" style="34" customWidth="1"/>
    <col min="13575" max="13576" width="9.140625" style="34" customWidth="1"/>
    <col min="13577" max="13577" width="9.7109375" style="34" customWidth="1"/>
    <col min="13578" max="13579" width="9.140625" style="34" customWidth="1"/>
    <col min="13580" max="13581" width="10.28515625" style="34" customWidth="1"/>
    <col min="13582" max="13582" width="10.5703125" style="34" customWidth="1"/>
    <col min="13583" max="13583" width="11.5703125" style="34"/>
    <col min="13584" max="13822" width="9.140625" style="34" customWidth="1"/>
    <col min="13823" max="13824" width="11.5703125" style="34"/>
    <col min="13825" max="13825" width="6" style="34" customWidth="1"/>
    <col min="13826" max="13826" width="56.85546875" style="34" customWidth="1"/>
    <col min="13827" max="13827" width="7.140625" style="34" customWidth="1"/>
    <col min="13828" max="13828" width="10" style="34" customWidth="1"/>
    <col min="13829" max="13829" width="7.7109375" style="34" customWidth="1"/>
    <col min="13830" max="13830" width="8.140625" style="34" customWidth="1"/>
    <col min="13831" max="13832" width="9.140625" style="34" customWidth="1"/>
    <col min="13833" max="13833" width="9.7109375" style="34" customWidth="1"/>
    <col min="13834" max="13835" width="9.140625" style="34" customWidth="1"/>
    <col min="13836" max="13837" width="10.28515625" style="34" customWidth="1"/>
    <col min="13838" max="13838" width="10.5703125" style="34" customWidth="1"/>
    <col min="13839" max="13839" width="11.5703125" style="34"/>
    <col min="13840" max="14078" width="9.140625" style="34" customWidth="1"/>
    <col min="14079" max="14080" width="11.5703125" style="34"/>
    <col min="14081" max="14081" width="6" style="34" customWidth="1"/>
    <col min="14082" max="14082" width="56.85546875" style="34" customWidth="1"/>
    <col min="14083" max="14083" width="7.140625" style="34" customWidth="1"/>
    <col min="14084" max="14084" width="10" style="34" customWidth="1"/>
    <col min="14085" max="14085" width="7.7109375" style="34" customWidth="1"/>
    <col min="14086" max="14086" width="8.140625" style="34" customWidth="1"/>
    <col min="14087" max="14088" width="9.140625" style="34" customWidth="1"/>
    <col min="14089" max="14089" width="9.7109375" style="34" customWidth="1"/>
    <col min="14090" max="14091" width="9.140625" style="34" customWidth="1"/>
    <col min="14092" max="14093" width="10.28515625" style="34" customWidth="1"/>
    <col min="14094" max="14094" width="10.5703125" style="34" customWidth="1"/>
    <col min="14095" max="14095" width="11.5703125" style="34"/>
    <col min="14096" max="14334" width="9.140625" style="34" customWidth="1"/>
    <col min="14335" max="14336" width="11.5703125" style="34"/>
    <col min="14337" max="14337" width="6" style="34" customWidth="1"/>
    <col min="14338" max="14338" width="56.85546875" style="34" customWidth="1"/>
    <col min="14339" max="14339" width="7.140625" style="34" customWidth="1"/>
    <col min="14340" max="14340" width="10" style="34" customWidth="1"/>
    <col min="14341" max="14341" width="7.7109375" style="34" customWidth="1"/>
    <col min="14342" max="14342" width="8.140625" style="34" customWidth="1"/>
    <col min="14343" max="14344" width="9.140625" style="34" customWidth="1"/>
    <col min="14345" max="14345" width="9.7109375" style="34" customWidth="1"/>
    <col min="14346" max="14347" width="9.140625" style="34" customWidth="1"/>
    <col min="14348" max="14349" width="10.28515625" style="34" customWidth="1"/>
    <col min="14350" max="14350" width="10.5703125" style="34" customWidth="1"/>
    <col min="14351" max="14351" width="11.5703125" style="34"/>
    <col min="14352" max="14590" width="9.140625" style="34" customWidth="1"/>
    <col min="14591" max="14592" width="11.5703125" style="34"/>
    <col min="14593" max="14593" width="6" style="34" customWidth="1"/>
    <col min="14594" max="14594" width="56.85546875" style="34" customWidth="1"/>
    <col min="14595" max="14595" width="7.140625" style="34" customWidth="1"/>
    <col min="14596" max="14596" width="10" style="34" customWidth="1"/>
    <col min="14597" max="14597" width="7.7109375" style="34" customWidth="1"/>
    <col min="14598" max="14598" width="8.140625" style="34" customWidth="1"/>
    <col min="14599" max="14600" width="9.140625" style="34" customWidth="1"/>
    <col min="14601" max="14601" width="9.7109375" style="34" customWidth="1"/>
    <col min="14602" max="14603" width="9.140625" style="34" customWidth="1"/>
    <col min="14604" max="14605" width="10.28515625" style="34" customWidth="1"/>
    <col min="14606" max="14606" width="10.5703125" style="34" customWidth="1"/>
    <col min="14607" max="14607" width="11.5703125" style="34"/>
    <col min="14608" max="14846" width="9.140625" style="34" customWidth="1"/>
    <col min="14847" max="14848" width="11.5703125" style="34"/>
    <col min="14849" max="14849" width="6" style="34" customWidth="1"/>
    <col min="14850" max="14850" width="56.85546875" style="34" customWidth="1"/>
    <col min="14851" max="14851" width="7.140625" style="34" customWidth="1"/>
    <col min="14852" max="14852" width="10" style="34" customWidth="1"/>
    <col min="14853" max="14853" width="7.7109375" style="34" customWidth="1"/>
    <col min="14854" max="14854" width="8.140625" style="34" customWidth="1"/>
    <col min="14855" max="14856" width="9.140625" style="34" customWidth="1"/>
    <col min="14857" max="14857" width="9.7109375" style="34" customWidth="1"/>
    <col min="14858" max="14859" width="9.140625" style="34" customWidth="1"/>
    <col min="14860" max="14861" width="10.28515625" style="34" customWidth="1"/>
    <col min="14862" max="14862" width="10.5703125" style="34" customWidth="1"/>
    <col min="14863" max="14863" width="11.5703125" style="34"/>
    <col min="14864" max="15102" width="9.140625" style="34" customWidth="1"/>
    <col min="15103" max="15104" width="11.5703125" style="34"/>
    <col min="15105" max="15105" width="6" style="34" customWidth="1"/>
    <col min="15106" max="15106" width="56.85546875" style="34" customWidth="1"/>
    <col min="15107" max="15107" width="7.140625" style="34" customWidth="1"/>
    <col min="15108" max="15108" width="10" style="34" customWidth="1"/>
    <col min="15109" max="15109" width="7.7109375" style="34" customWidth="1"/>
    <col min="15110" max="15110" width="8.140625" style="34" customWidth="1"/>
    <col min="15111" max="15112" width="9.140625" style="34" customWidth="1"/>
    <col min="15113" max="15113" width="9.7109375" style="34" customWidth="1"/>
    <col min="15114" max="15115" width="9.140625" style="34" customWidth="1"/>
    <col min="15116" max="15117" width="10.28515625" style="34" customWidth="1"/>
    <col min="15118" max="15118" width="10.5703125" style="34" customWidth="1"/>
    <col min="15119" max="15119" width="11.5703125" style="34"/>
    <col min="15120" max="15358" width="9.140625" style="34" customWidth="1"/>
    <col min="15359" max="15360" width="11.5703125" style="34"/>
    <col min="15361" max="15361" width="6" style="34" customWidth="1"/>
    <col min="15362" max="15362" width="56.85546875" style="34" customWidth="1"/>
    <col min="15363" max="15363" width="7.140625" style="34" customWidth="1"/>
    <col min="15364" max="15364" width="10" style="34" customWidth="1"/>
    <col min="15365" max="15365" width="7.7109375" style="34" customWidth="1"/>
    <col min="15366" max="15366" width="8.140625" style="34" customWidth="1"/>
    <col min="15367" max="15368" width="9.140625" style="34" customWidth="1"/>
    <col min="15369" max="15369" width="9.7109375" style="34" customWidth="1"/>
    <col min="15370" max="15371" width="9.140625" style="34" customWidth="1"/>
    <col min="15372" max="15373" width="10.28515625" style="34" customWidth="1"/>
    <col min="15374" max="15374" width="10.5703125" style="34" customWidth="1"/>
    <col min="15375" max="15375" width="11.5703125" style="34"/>
    <col min="15376" max="15614" width="9.140625" style="34" customWidth="1"/>
    <col min="15615" max="15616" width="11.5703125" style="34"/>
    <col min="15617" max="15617" width="6" style="34" customWidth="1"/>
    <col min="15618" max="15618" width="56.85546875" style="34" customWidth="1"/>
    <col min="15619" max="15619" width="7.140625" style="34" customWidth="1"/>
    <col min="15620" max="15620" width="10" style="34" customWidth="1"/>
    <col min="15621" max="15621" width="7.7109375" style="34" customWidth="1"/>
    <col min="15622" max="15622" width="8.140625" style="34" customWidth="1"/>
    <col min="15623" max="15624" width="9.140625" style="34" customWidth="1"/>
    <col min="15625" max="15625" width="9.7109375" style="34" customWidth="1"/>
    <col min="15626" max="15627" width="9.140625" style="34" customWidth="1"/>
    <col min="15628" max="15629" width="10.28515625" style="34" customWidth="1"/>
    <col min="15630" max="15630" width="10.5703125" style="34" customWidth="1"/>
    <col min="15631" max="15631" width="11.5703125" style="34"/>
    <col min="15632" max="15870" width="9.140625" style="34" customWidth="1"/>
    <col min="15871" max="15872" width="11.5703125" style="34"/>
    <col min="15873" max="15873" width="6" style="34" customWidth="1"/>
    <col min="15874" max="15874" width="56.85546875" style="34" customWidth="1"/>
    <col min="15875" max="15875" width="7.140625" style="34" customWidth="1"/>
    <col min="15876" max="15876" width="10" style="34" customWidth="1"/>
    <col min="15877" max="15877" width="7.7109375" style="34" customWidth="1"/>
    <col min="15878" max="15878" width="8.140625" style="34" customWidth="1"/>
    <col min="15879" max="15880" width="9.140625" style="34" customWidth="1"/>
    <col min="15881" max="15881" width="9.7109375" style="34" customWidth="1"/>
    <col min="15882" max="15883" width="9.140625" style="34" customWidth="1"/>
    <col min="15884" max="15885" width="10.28515625" style="34" customWidth="1"/>
    <col min="15886" max="15886" width="10.5703125" style="34" customWidth="1"/>
    <col min="15887" max="15887" width="11.5703125" style="34"/>
    <col min="15888" max="16126" width="9.140625" style="34" customWidth="1"/>
    <col min="16127" max="16128" width="11.5703125" style="34"/>
    <col min="16129" max="16129" width="6" style="34" customWidth="1"/>
    <col min="16130" max="16130" width="56.85546875" style="34" customWidth="1"/>
    <col min="16131" max="16131" width="7.140625" style="34" customWidth="1"/>
    <col min="16132" max="16132" width="10" style="34" customWidth="1"/>
    <col min="16133" max="16133" width="7.7109375" style="34" customWidth="1"/>
    <col min="16134" max="16134" width="8.140625" style="34" customWidth="1"/>
    <col min="16135" max="16136" width="9.140625" style="34" customWidth="1"/>
    <col min="16137" max="16137" width="9.7109375" style="34" customWidth="1"/>
    <col min="16138" max="16139" width="9.140625" style="34" customWidth="1"/>
    <col min="16140" max="16141" width="10.28515625" style="34" customWidth="1"/>
    <col min="16142" max="16142" width="10.5703125" style="34" customWidth="1"/>
    <col min="16143" max="16143" width="11.5703125" style="34"/>
    <col min="16144" max="16382" width="9.140625" style="34" customWidth="1"/>
    <col min="16383" max="16384" width="11.5703125" style="34"/>
  </cols>
  <sheetData>
    <row r="1" spans="1:17" s="76" customFormat="1" x14ac:dyDescent="0.2"/>
    <row r="2" spans="1:17" s="32" customFormat="1" ht="15" x14ac:dyDescent="0.2">
      <c r="A2" s="142" t="s">
        <v>112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s="32" customFormat="1" ht="14.25" x14ac:dyDescent="0.2">
      <c r="A3" s="159" t="s">
        <v>118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7" s="32" customFormat="1" ht="14.25" x14ac:dyDescent="0.2">
      <c r="A4" s="143" t="s">
        <v>110</v>
      </c>
      <c r="B4" s="143"/>
      <c r="C4" s="14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</row>
    <row r="5" spans="1:17" s="32" customFormat="1" ht="14.25" x14ac:dyDescent="0.2">
      <c r="A5" s="143" t="s">
        <v>111</v>
      </c>
      <c r="B5" s="143"/>
      <c r="C5" s="14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7" s="32" customFormat="1" ht="14.25" x14ac:dyDescent="0.2">
      <c r="A6" s="143" t="s">
        <v>2</v>
      </c>
      <c r="B6" s="143"/>
      <c r="C6" s="14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</row>
    <row r="7" spans="1:17" s="32" customFormat="1" ht="14.25" x14ac:dyDescent="0.2">
      <c r="A7" s="143" t="s">
        <v>3</v>
      </c>
      <c r="B7" s="143"/>
      <c r="C7" s="143"/>
      <c r="D7" s="163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</row>
    <row r="8" spans="1:17" s="32" customFormat="1" ht="14.2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32" customFormat="1" ht="14.2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 t="s">
        <v>4</v>
      </c>
      <c r="M9" s="1"/>
      <c r="N9" s="2">
        <f>Q25</f>
        <v>0</v>
      </c>
      <c r="O9" s="3" t="s">
        <v>5</v>
      </c>
      <c r="P9" s="1"/>
      <c r="Q9" s="1"/>
    </row>
    <row r="10" spans="1:17" s="32" customFormat="1" ht="14.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3"/>
      <c r="P10" s="1"/>
      <c r="Q10" s="1"/>
    </row>
    <row r="11" spans="1:17" s="32" customFormat="1" ht="14.2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1" t="s">
        <v>45</v>
      </c>
      <c r="O11" s="158" t="e">
        <f>#REF!</f>
        <v>#REF!</v>
      </c>
      <c r="P11" s="158"/>
      <c r="Q11" s="158"/>
    </row>
    <row r="12" spans="1:17" ht="12.75" customHeight="1" x14ac:dyDescent="0.25">
      <c r="A12" s="174"/>
      <c r="B12" s="174"/>
      <c r="C12" s="174"/>
      <c r="D12" s="174"/>
    </row>
    <row r="13" spans="1:17" ht="12.75" customHeight="1" x14ac:dyDescent="0.2">
      <c r="A13" s="168" t="s">
        <v>53</v>
      </c>
      <c r="B13" s="168" t="s">
        <v>54</v>
      </c>
      <c r="C13" s="168" t="s">
        <v>7</v>
      </c>
      <c r="D13" s="168" t="s">
        <v>8</v>
      </c>
      <c r="E13" s="170" t="s">
        <v>55</v>
      </c>
      <c r="F13" s="170"/>
      <c r="G13" s="170"/>
      <c r="H13" s="170"/>
      <c r="I13" s="170"/>
      <c r="J13" s="170"/>
      <c r="K13" s="165" t="s">
        <v>56</v>
      </c>
      <c r="L13" s="165"/>
      <c r="M13" s="165"/>
      <c r="N13" s="165"/>
      <c r="O13" s="165"/>
    </row>
    <row r="14" spans="1:17" ht="51" x14ac:dyDescent="0.2">
      <c r="A14" s="168"/>
      <c r="B14" s="168"/>
      <c r="C14" s="168"/>
      <c r="D14" s="168"/>
      <c r="E14" s="36" t="s">
        <v>57</v>
      </c>
      <c r="F14" s="36" t="s">
        <v>58</v>
      </c>
      <c r="G14" s="37" t="s">
        <v>59</v>
      </c>
      <c r="H14" s="38" t="s">
        <v>60</v>
      </c>
      <c r="I14" s="37" t="s">
        <v>61</v>
      </c>
      <c r="J14" s="37" t="s">
        <v>17</v>
      </c>
      <c r="K14" s="39" t="s">
        <v>62</v>
      </c>
      <c r="L14" s="40" t="s">
        <v>59</v>
      </c>
      <c r="M14" s="40" t="s">
        <v>60</v>
      </c>
      <c r="N14" s="40" t="s">
        <v>61</v>
      </c>
      <c r="O14" s="41" t="s">
        <v>17</v>
      </c>
    </row>
    <row r="15" spans="1:17" ht="12.75" customHeight="1" x14ac:dyDescent="0.2">
      <c r="A15" s="42"/>
      <c r="B15" s="175" t="s">
        <v>63</v>
      </c>
      <c r="C15" s="176"/>
      <c r="D15" s="177"/>
      <c r="F15" s="35"/>
      <c r="G15" s="43"/>
      <c r="H15" s="35"/>
    </row>
    <row r="16" spans="1:17" ht="26.1" customHeight="1" x14ac:dyDescent="0.2">
      <c r="A16" s="42">
        <v>1</v>
      </c>
      <c r="B16" s="44" t="s">
        <v>64</v>
      </c>
      <c r="C16" s="45" t="s">
        <v>65</v>
      </c>
      <c r="D16" s="46">
        <f>(30*15)+(65*5.1)</f>
        <v>781.5</v>
      </c>
      <c r="E16" s="47"/>
      <c r="F16" s="48"/>
      <c r="G16" s="49"/>
      <c r="H16" s="49"/>
      <c r="I16" s="49"/>
      <c r="J16" s="50"/>
      <c r="K16" s="51">
        <f t="shared" ref="K16:K31" si="0">D16*E16</f>
        <v>0</v>
      </c>
      <c r="L16" s="51">
        <f t="shared" ref="L16:L31" si="1">D16*G16</f>
        <v>0</v>
      </c>
      <c r="M16" s="51">
        <f t="shared" ref="M16:M31" si="2">D16*H16</f>
        <v>0</v>
      </c>
      <c r="N16" s="51">
        <f t="shared" ref="N16:N31" si="3">D16*I16</f>
        <v>0</v>
      </c>
      <c r="O16" s="51">
        <f t="shared" ref="O16:O31" si="4">L16+M16+N16</f>
        <v>0</v>
      </c>
    </row>
    <row r="17" spans="1:15" ht="41.85" customHeight="1" x14ac:dyDescent="0.2">
      <c r="A17" s="42">
        <v>2</v>
      </c>
      <c r="B17" s="52" t="s">
        <v>66</v>
      </c>
      <c r="C17" s="53" t="s">
        <v>67</v>
      </c>
      <c r="D17" s="46">
        <f>(D16/2)*0.15</f>
        <v>58.612499999999997</v>
      </c>
      <c r="E17" s="47"/>
      <c r="F17" s="48"/>
      <c r="G17" s="49"/>
      <c r="H17" s="49"/>
      <c r="I17" s="49"/>
      <c r="J17" s="50"/>
      <c r="K17" s="51">
        <f t="shared" si="0"/>
        <v>0</v>
      </c>
      <c r="L17" s="51">
        <f t="shared" si="1"/>
        <v>0</v>
      </c>
      <c r="M17" s="51">
        <f t="shared" si="2"/>
        <v>0</v>
      </c>
      <c r="N17" s="51">
        <f t="shared" si="3"/>
        <v>0</v>
      </c>
      <c r="O17" s="51">
        <f t="shared" si="4"/>
        <v>0</v>
      </c>
    </row>
    <row r="18" spans="1:15" x14ac:dyDescent="0.2">
      <c r="A18" s="42">
        <v>3</v>
      </c>
      <c r="B18" s="54" t="s">
        <v>68</v>
      </c>
      <c r="C18" s="45" t="s">
        <v>49</v>
      </c>
      <c r="D18" s="55">
        <v>10</v>
      </c>
      <c r="E18" s="56"/>
      <c r="F18" s="56"/>
      <c r="G18" s="57"/>
      <c r="H18" s="58"/>
      <c r="I18" s="57"/>
      <c r="J18" s="55"/>
      <c r="K18" s="57">
        <f>ROUND(E18*D18,2)</f>
        <v>0</v>
      </c>
      <c r="L18" s="57">
        <f>ROUND(G18*D18,2)</f>
        <v>0</v>
      </c>
      <c r="M18" s="57">
        <f>ROUND(H18*D18,2)</f>
        <v>0</v>
      </c>
      <c r="N18" s="57">
        <f>ROUND(I18*D18,2)</f>
        <v>0</v>
      </c>
      <c r="O18" s="57">
        <f>ROUND(N18+M18+L18,2)</f>
        <v>0</v>
      </c>
    </row>
    <row r="19" spans="1:15" ht="17.100000000000001" customHeight="1" x14ac:dyDescent="0.2">
      <c r="A19" s="42">
        <v>4</v>
      </c>
      <c r="B19" s="44" t="s">
        <v>69</v>
      </c>
      <c r="C19" s="45" t="s">
        <v>65</v>
      </c>
      <c r="D19" s="46">
        <v>5</v>
      </c>
      <c r="E19" s="47"/>
      <c r="F19" s="48"/>
      <c r="G19" s="57"/>
      <c r="H19" s="49"/>
      <c r="I19" s="49"/>
      <c r="J19" s="50"/>
      <c r="K19" s="51">
        <f t="shared" si="0"/>
        <v>0</v>
      </c>
      <c r="L19" s="51">
        <f t="shared" si="1"/>
        <v>0</v>
      </c>
      <c r="M19" s="51">
        <f t="shared" si="2"/>
        <v>0</v>
      </c>
      <c r="N19" s="51">
        <f t="shared" si="3"/>
        <v>0</v>
      </c>
      <c r="O19" s="51">
        <f t="shared" si="4"/>
        <v>0</v>
      </c>
    </row>
    <row r="20" spans="1:15" x14ac:dyDescent="0.2">
      <c r="A20" s="42">
        <v>5</v>
      </c>
      <c r="B20" s="44" t="s">
        <v>70</v>
      </c>
      <c r="C20" s="53" t="s">
        <v>67</v>
      </c>
      <c r="D20" s="46">
        <v>5.2</v>
      </c>
      <c r="E20" s="47"/>
      <c r="F20" s="48"/>
      <c r="G20" s="49"/>
      <c r="H20" s="49"/>
      <c r="I20" s="49"/>
      <c r="J20" s="50"/>
      <c r="K20" s="51">
        <f t="shared" si="0"/>
        <v>0</v>
      </c>
      <c r="L20" s="51">
        <f t="shared" si="1"/>
        <v>0</v>
      </c>
      <c r="M20" s="51">
        <f t="shared" si="2"/>
        <v>0</v>
      </c>
      <c r="N20" s="51">
        <f t="shared" si="3"/>
        <v>0</v>
      </c>
      <c r="O20" s="51">
        <f t="shared" si="4"/>
        <v>0</v>
      </c>
    </row>
    <row r="21" spans="1:15" ht="25.5" x14ac:dyDescent="0.2">
      <c r="A21" s="42">
        <v>6</v>
      </c>
      <c r="B21" s="54" t="s">
        <v>71</v>
      </c>
      <c r="C21" s="53" t="s">
        <v>49</v>
      </c>
      <c r="D21" s="46">
        <v>14.8</v>
      </c>
      <c r="E21" s="47"/>
      <c r="F21" s="48"/>
      <c r="G21" s="57"/>
      <c r="H21" s="49"/>
      <c r="I21" s="49"/>
      <c r="J21" s="50"/>
      <c r="K21" s="51">
        <f>D21*E21</f>
        <v>0</v>
      </c>
      <c r="L21" s="51">
        <f>D21*G21</f>
        <v>0</v>
      </c>
      <c r="M21" s="51">
        <f>D21*H21</f>
        <v>0</v>
      </c>
      <c r="N21" s="51">
        <f>D21*I21</f>
        <v>0</v>
      </c>
      <c r="O21" s="51">
        <f>L21+M21+N21</f>
        <v>0</v>
      </c>
    </row>
    <row r="22" spans="1:15" ht="17.100000000000001" customHeight="1" x14ac:dyDescent="0.2">
      <c r="A22" s="42">
        <v>7</v>
      </c>
      <c r="B22" s="44" t="s">
        <v>72</v>
      </c>
      <c r="C22" s="53" t="s">
        <v>67</v>
      </c>
      <c r="D22" s="46">
        <f>D23</f>
        <v>13.68</v>
      </c>
      <c r="E22" s="47"/>
      <c r="F22" s="48"/>
      <c r="G22" s="49"/>
      <c r="H22" s="49"/>
      <c r="I22" s="49"/>
      <c r="J22" s="50"/>
      <c r="K22" s="51">
        <f t="shared" si="0"/>
        <v>0</v>
      </c>
      <c r="L22" s="51">
        <f t="shared" si="1"/>
        <v>0</v>
      </c>
      <c r="M22" s="51">
        <f t="shared" si="2"/>
        <v>0</v>
      </c>
      <c r="N22" s="51">
        <f t="shared" si="3"/>
        <v>0</v>
      </c>
      <c r="O22" s="51">
        <f t="shared" si="4"/>
        <v>0</v>
      </c>
    </row>
    <row r="23" spans="1:15" ht="17.100000000000001" customHeight="1" x14ac:dyDescent="0.2">
      <c r="A23" s="42">
        <v>8</v>
      </c>
      <c r="B23" s="59" t="s">
        <v>73</v>
      </c>
      <c r="C23" s="53" t="s">
        <v>67</v>
      </c>
      <c r="D23" s="46">
        <f>(95*0.3*0.4)*1.2</f>
        <v>13.68</v>
      </c>
      <c r="E23" s="47"/>
      <c r="F23" s="48"/>
      <c r="G23" s="49"/>
      <c r="H23" s="49"/>
      <c r="I23" s="49"/>
      <c r="J23" s="50"/>
      <c r="K23" s="51">
        <f t="shared" si="0"/>
        <v>0</v>
      </c>
      <c r="L23" s="51">
        <f t="shared" si="1"/>
        <v>0</v>
      </c>
      <c r="M23" s="51">
        <f t="shared" si="2"/>
        <v>0</v>
      </c>
      <c r="N23" s="51">
        <f t="shared" si="3"/>
        <v>0</v>
      </c>
      <c r="O23" s="51">
        <f t="shared" si="4"/>
        <v>0</v>
      </c>
    </row>
    <row r="24" spans="1:15" s="61" customFormat="1" ht="26.1" customHeight="1" x14ac:dyDescent="0.2">
      <c r="A24" s="42">
        <v>9</v>
      </c>
      <c r="B24" s="60" t="s">
        <v>74</v>
      </c>
      <c r="C24" s="45" t="s">
        <v>49</v>
      </c>
      <c r="D24" s="46">
        <v>41</v>
      </c>
      <c r="E24" s="56"/>
      <c r="F24" s="56"/>
      <c r="G24" s="57"/>
      <c r="H24" s="58"/>
      <c r="I24" s="57"/>
      <c r="J24" s="55"/>
      <c r="K24" s="57">
        <f>ROUND(E24*D24,2)</f>
        <v>0</v>
      </c>
      <c r="L24" s="57">
        <f>ROUND(G24*D24,2)</f>
        <v>0</v>
      </c>
      <c r="M24" s="57">
        <f>ROUND(H24*D24,2)</f>
        <v>0</v>
      </c>
      <c r="N24" s="57">
        <f>ROUND(I24*D24,2)</f>
        <v>0</v>
      </c>
      <c r="O24" s="57">
        <f>ROUND(N24+M24+L24,2)</f>
        <v>0</v>
      </c>
    </row>
    <row r="25" spans="1:15" ht="12.75" customHeight="1" x14ac:dyDescent="0.2">
      <c r="A25" s="42"/>
      <c r="B25" s="178" t="s">
        <v>75</v>
      </c>
      <c r="C25" s="178"/>
      <c r="D25" s="178"/>
      <c r="E25" s="47"/>
      <c r="F25" s="48"/>
      <c r="G25" s="49"/>
      <c r="H25" s="49"/>
      <c r="I25" s="49"/>
      <c r="J25" s="50"/>
      <c r="K25" s="51"/>
      <c r="L25" s="51"/>
      <c r="M25" s="51"/>
      <c r="N25" s="51"/>
      <c r="O25" s="51"/>
    </row>
    <row r="26" spans="1:15" ht="30.6" customHeight="1" x14ac:dyDescent="0.2">
      <c r="A26" s="42">
        <v>1</v>
      </c>
      <c r="B26" s="44" t="s">
        <v>76</v>
      </c>
      <c r="C26" s="45" t="s">
        <v>65</v>
      </c>
      <c r="D26" s="46">
        <f>(33*10)+(67*4)+(56*10)+(14*3.2)</f>
        <v>1202.8</v>
      </c>
      <c r="E26" s="47"/>
      <c r="F26" s="48"/>
      <c r="G26" s="49"/>
      <c r="H26" s="49"/>
      <c r="I26" s="49"/>
      <c r="J26" s="50"/>
      <c r="K26" s="51">
        <f t="shared" si="0"/>
        <v>0</v>
      </c>
      <c r="L26" s="51">
        <f t="shared" si="1"/>
        <v>0</v>
      </c>
      <c r="M26" s="51">
        <f t="shared" si="2"/>
        <v>0</v>
      </c>
      <c r="N26" s="51">
        <f t="shared" si="3"/>
        <v>0</v>
      </c>
      <c r="O26" s="51">
        <f t="shared" si="4"/>
        <v>0</v>
      </c>
    </row>
    <row r="27" spans="1:15" ht="40.35" customHeight="1" x14ac:dyDescent="0.2">
      <c r="A27" s="42">
        <v>2</v>
      </c>
      <c r="B27" s="52" t="s">
        <v>66</v>
      </c>
      <c r="C27" s="53" t="s">
        <v>67</v>
      </c>
      <c r="D27" s="46">
        <f>(D26/2)*0.15</f>
        <v>90.21</v>
      </c>
      <c r="E27" s="47"/>
      <c r="F27" s="48"/>
      <c r="G27" s="49"/>
      <c r="H27" s="49"/>
      <c r="I27" s="49"/>
      <c r="J27" s="50"/>
      <c r="K27" s="51">
        <f t="shared" si="0"/>
        <v>0</v>
      </c>
      <c r="L27" s="51">
        <f t="shared" si="1"/>
        <v>0</v>
      </c>
      <c r="M27" s="51">
        <f t="shared" si="2"/>
        <v>0</v>
      </c>
      <c r="N27" s="51">
        <f t="shared" si="3"/>
        <v>0</v>
      </c>
      <c r="O27" s="51">
        <f t="shared" si="4"/>
        <v>0</v>
      </c>
    </row>
    <row r="28" spans="1:15" ht="17.100000000000001" customHeight="1" x14ac:dyDescent="0.2">
      <c r="A28" s="42">
        <v>4</v>
      </c>
      <c r="B28" s="44" t="s">
        <v>77</v>
      </c>
      <c r="C28" s="53" t="s">
        <v>67</v>
      </c>
      <c r="D28" s="46">
        <f>D29</f>
        <v>24.48</v>
      </c>
      <c r="E28" s="47"/>
      <c r="F28" s="48"/>
      <c r="G28" s="49"/>
      <c r="H28" s="49"/>
      <c r="I28" s="49"/>
      <c r="J28" s="50"/>
      <c r="K28" s="51">
        <f t="shared" si="0"/>
        <v>0</v>
      </c>
      <c r="L28" s="51">
        <f t="shared" si="1"/>
        <v>0</v>
      </c>
      <c r="M28" s="51">
        <f t="shared" si="2"/>
        <v>0</v>
      </c>
      <c r="N28" s="51">
        <f t="shared" si="3"/>
        <v>0</v>
      </c>
      <c r="O28" s="51">
        <f t="shared" si="4"/>
        <v>0</v>
      </c>
    </row>
    <row r="29" spans="1:15" ht="15.6" customHeight="1" x14ac:dyDescent="0.2">
      <c r="A29" s="42">
        <v>5</v>
      </c>
      <c r="B29" s="59" t="s">
        <v>73</v>
      </c>
      <c r="C29" s="53" t="s">
        <v>67</v>
      </c>
      <c r="D29" s="46">
        <f>((33+67+56+14)*0.3*0.4)*1.2</f>
        <v>24.48</v>
      </c>
      <c r="E29" s="47"/>
      <c r="F29" s="48"/>
      <c r="G29" s="49"/>
      <c r="H29" s="49"/>
      <c r="I29" s="49"/>
      <c r="J29" s="50"/>
      <c r="K29" s="51">
        <f t="shared" si="0"/>
        <v>0</v>
      </c>
      <c r="L29" s="51">
        <f t="shared" si="1"/>
        <v>0</v>
      </c>
      <c r="M29" s="51">
        <f t="shared" si="2"/>
        <v>0</v>
      </c>
      <c r="N29" s="51">
        <f t="shared" si="3"/>
        <v>0</v>
      </c>
      <c r="O29" s="51">
        <f t="shared" si="4"/>
        <v>0</v>
      </c>
    </row>
    <row r="30" spans="1:15" ht="28.35" customHeight="1" x14ac:dyDescent="0.2">
      <c r="A30" s="42">
        <v>6</v>
      </c>
      <c r="B30" s="59" t="s">
        <v>78</v>
      </c>
      <c r="C30" s="45" t="s">
        <v>49</v>
      </c>
      <c r="D30" s="46">
        <v>28</v>
      </c>
      <c r="E30" s="47"/>
      <c r="F30" s="48"/>
      <c r="G30" s="49"/>
      <c r="H30" s="49"/>
      <c r="I30" s="49"/>
      <c r="J30" s="50"/>
      <c r="K30" s="51">
        <f t="shared" si="0"/>
        <v>0</v>
      </c>
      <c r="L30" s="51">
        <f t="shared" si="1"/>
        <v>0</v>
      </c>
      <c r="M30" s="51">
        <f t="shared" si="2"/>
        <v>0</v>
      </c>
      <c r="N30" s="51">
        <f t="shared" si="3"/>
        <v>0</v>
      </c>
      <c r="O30" s="51">
        <f t="shared" si="4"/>
        <v>0</v>
      </c>
    </row>
    <row r="31" spans="1:15" ht="16.350000000000001" customHeight="1" thickBot="1" x14ac:dyDescent="0.25">
      <c r="A31" s="62">
        <v>7</v>
      </c>
      <c r="B31" s="63" t="s">
        <v>79</v>
      </c>
      <c r="C31" s="64" t="s">
        <v>67</v>
      </c>
      <c r="D31" s="65">
        <f>0.6*1.2</f>
        <v>0.72</v>
      </c>
      <c r="E31" s="66"/>
      <c r="F31" s="67"/>
      <c r="G31" s="68"/>
      <c r="H31" s="68"/>
      <c r="I31" s="68"/>
      <c r="J31" s="69"/>
      <c r="K31" s="70">
        <f t="shared" si="0"/>
        <v>0</v>
      </c>
      <c r="L31" s="70">
        <f t="shared" si="1"/>
        <v>0</v>
      </c>
      <c r="M31" s="70">
        <f t="shared" si="2"/>
        <v>0</v>
      </c>
      <c r="N31" s="70">
        <f t="shared" si="3"/>
        <v>0</v>
      </c>
      <c r="O31" s="70">
        <f t="shared" si="4"/>
        <v>0</v>
      </c>
    </row>
    <row r="32" spans="1:15" ht="21" customHeight="1" thickBot="1" x14ac:dyDescent="0.25">
      <c r="A32" s="71"/>
      <c r="B32" s="171" t="s">
        <v>51</v>
      </c>
      <c r="C32" s="172"/>
      <c r="D32" s="172"/>
      <c r="E32" s="172"/>
      <c r="F32" s="172"/>
      <c r="G32" s="172"/>
      <c r="H32" s="172"/>
      <c r="I32" s="172"/>
      <c r="J32" s="173"/>
      <c r="K32" s="72">
        <f>SUM(K16:K31)</f>
        <v>0</v>
      </c>
      <c r="L32" s="72">
        <f>SUM(L16:L31)</f>
        <v>0</v>
      </c>
      <c r="M32" s="72">
        <f>SUM(M16:M31)</f>
        <v>0</v>
      </c>
      <c r="N32" s="72">
        <f>SUM(N16:N31)</f>
        <v>0</v>
      </c>
      <c r="O32" s="73">
        <f>L32+M32+N32</f>
        <v>0</v>
      </c>
    </row>
  </sheetData>
  <sheetProtection selectLockedCells="1" selectUnlockedCells="1"/>
  <mergeCells count="21">
    <mergeCell ref="A2:Q2"/>
    <mergeCell ref="A3:Q3"/>
    <mergeCell ref="A4:C4"/>
    <mergeCell ref="D4:Q4"/>
    <mergeCell ref="A5:C5"/>
    <mergeCell ref="D5:Q5"/>
    <mergeCell ref="B32:J32"/>
    <mergeCell ref="A6:C6"/>
    <mergeCell ref="D6:Q6"/>
    <mergeCell ref="A7:C7"/>
    <mergeCell ref="D7:Q7"/>
    <mergeCell ref="O11:Q11"/>
    <mergeCell ref="A13:A14"/>
    <mergeCell ref="B13:B14"/>
    <mergeCell ref="C13:C14"/>
    <mergeCell ref="D13:D14"/>
    <mergeCell ref="A12:D12"/>
    <mergeCell ref="E13:J13"/>
    <mergeCell ref="K13:O13"/>
    <mergeCell ref="B15:D15"/>
    <mergeCell ref="B25:D25"/>
  </mergeCells>
  <pageMargins left="0.74791666666666667" right="0.74791666666666667" top="0.98402777777777772" bottom="0.98402777777777772" header="0.51180555555555551" footer="0.51180555555555551"/>
  <pageSetup paperSize="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Koptāme (2)</vt:lpstr>
      <vt:lpstr>Kopsavilkums 2</vt:lpstr>
      <vt:lpstr>Lokālā tāme Nr.1</vt:lpstr>
      <vt:lpstr>Lokālā tāme Nr.2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</dc:creator>
  <cp:lastModifiedBy>Elin_zi</cp:lastModifiedBy>
  <cp:lastPrinted>2018-04-25T05:31:06Z</cp:lastPrinted>
  <dcterms:created xsi:type="dcterms:W3CDTF">2017-09-18T06:39:11Z</dcterms:created>
  <dcterms:modified xsi:type="dcterms:W3CDTF">2018-05-23T08:03:54Z</dcterms:modified>
</cp:coreProperties>
</file>